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https://hirszfeldpl-my.sharepoint.com/personal/michal_wojcicki_office365_hirszfeld_pl/Documents/Pulpit/"/>
    </mc:Choice>
  </mc:AlternateContent>
  <xr:revisionPtr revIDLastSave="24" documentId="13_ncr:1_{4B14E779-18B6-42F8-AAA9-05513BFC941C}" xr6:coauthVersionLast="47" xr6:coauthVersionMax="47" xr10:uidLastSave="{AB09D999-3E4F-48FB-B969-13B848551689}"/>
  <bookViews>
    <workbookView xWindow="-108" yWindow="-108" windowWidth="23256" windowHeight="12456"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Template'!$AL$1:$AL$4</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E1" i="1" l="1" a="1"/>
  <c r="AE1" i="1" s="1"/>
  <c r="AE2" i="1" l="1"/>
  <c r="AF2" i="1" s="1"/>
  <c r="P2" i="1" s="1"/>
  <c r="P1" i="1" l="1"/>
  <c r="E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<sst xmlns="http://schemas.openxmlformats.org/spreadsheetml/2006/main" count="414" uniqueCount="175">
  <si>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</si>
  <si>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</si>
  <si>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</si>
  <si>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</si>
  <si>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</si>
  <si>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</si>
  <si>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</si>
  <si>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</si>
  <si>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</si>
  <si>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</si>
  <si>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</si>
  <si>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</si>
  <si>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</si>
  <si>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</si>
  <si>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</si>
  <si>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</si>
  <si>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</si>
  <si>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</si>
  <si>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</si>
  <si>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</si>
  <si>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</si>
  <si>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</si>
  <si>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</si>
  <si>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</si>
  <si>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</si>
  <si>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</si>
  <si>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</si>
  <si>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</si>
  <si>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</si>
  <si>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</si>
  <si>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</si>
  <si>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</si>
  <si>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</si>
  <si>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</si>
  <si>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</si>
  <si>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</si>
  <si>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</si>
  <si>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</si>
  <si>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</si>
  <si>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</si>
  <si>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</si>
  <si>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</si>
  <si>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</si>
  <si>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</si>
  <si>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</si>
  <si>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</si>
  <si>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</si>
  <si>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</si>
  <si>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</si>
  <si>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</si>
  <si>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</si>
  <si>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</si>
  <si>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</si>
  <si>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</si>
  <si>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</si>
  <si>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</si>
  <si>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</si>
  <si>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</si>
  <si>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</si>
  <si>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</si>
  <si>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</si>
  <si>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</si>
  <si>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</si>
  <si>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</si>
  <si>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</si>
  <si>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</si>
  <si>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</si>
  <si>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</si>
  <si>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</si>
  <si>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</si>
  <si>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</si>
  <si>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</si>
  <si>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</si>
  <si>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</si>
  <si>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</si>
  <si>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</si>
  <si>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</si>
  <si>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</si>
  <si>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</si>
  <si>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</si>
  <si>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</si>
  <si>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</si>
  <si>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</si>
  <si>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</si>
  <si>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</si>
  <si>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</si>
  <si>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</si>
  <si>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</si>
  <si>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</si>
  <si>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</si>
  <si>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</si>
  <si>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</si>
  <si>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</si>
  <si>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</si>
  <si>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</si>
  <si>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</si>
  <si>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</si>
  <si>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</si>
  <si>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</si>
  <si>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</si>
  <si>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</si>
  <si>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</si>
  <si>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</si>
  <si>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</si>
  <si>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</si>
  <si>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</si>
  <si>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</si>
  <si>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</si>
  <si>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</si>
  <si>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</si>
  <si>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</si>
  <si>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</si>
  <si>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</si>
  <si>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</si>
  <si>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</si>
  <si>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</si>
  <si>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Duplodnaviria</t>
  </si>
  <si>
    <t>Heunggongvirae</t>
  </si>
  <si>
    <t>Uroviricota</t>
  </si>
  <si>
    <t>Caudoviricetes</t>
  </si>
  <si>
    <t>Pantevenvirales</t>
  </si>
  <si>
    <t>Straboviridae</t>
  </si>
  <si>
    <t>Tevenvirinae</t>
  </si>
  <si>
    <t>Tequatrovirus Ecol030PP</t>
  </si>
  <si>
    <t>Tequatrovirus ECW154</t>
  </si>
  <si>
    <t>Tequatrovirus EcoTB37</t>
  </si>
  <si>
    <t>Tequatrovirus OESC3</t>
  </si>
  <si>
    <t>Tequatrovirus shinka</t>
  </si>
  <si>
    <t>Tequatrovirus GADU22</t>
  </si>
  <si>
    <t>Tequatrovirus i11m</t>
  </si>
  <si>
    <t>Tequatrovirus ev240</t>
  </si>
  <si>
    <t>Tequatrovirus killian</t>
  </si>
  <si>
    <t>Tequatrovirus EPIMAM01</t>
  </si>
  <si>
    <t>Tequatrovirus C600147</t>
  </si>
  <si>
    <t>Tequatrovirus UAB60</t>
  </si>
  <si>
    <t>Tequatrovirus L14</t>
  </si>
  <si>
    <t>Tequatrovirus EcoMFT</t>
  </si>
  <si>
    <t>Escherichia phage 235Ecol030PP</t>
  </si>
  <si>
    <t>Escherichia phage EC.W15-4</t>
  </si>
  <si>
    <t>Escherichia phage vB_Eco_TB37</t>
  </si>
  <si>
    <t>Escherichia phage OES_C-3</t>
  </si>
  <si>
    <t>Escherichia phage vB_EcoM_Shinka</t>
  </si>
  <si>
    <t>Escherichia phage GADU22</t>
  </si>
  <si>
    <t>Escherichia phage i11m</t>
  </si>
  <si>
    <t>Escherichia phage T4_ev240</t>
  </si>
  <si>
    <t>Escherichia phage Killian</t>
  </si>
  <si>
    <t>Escherichia phage EPIMAM01</t>
  </si>
  <si>
    <t>Phage 3_C600_14/7</t>
  </si>
  <si>
    <t>Salmonella phage UAB_60</t>
  </si>
  <si>
    <t>Escherichia phage L14</t>
  </si>
  <si>
    <t>Escherichia phage vB_EcoM_FT</t>
  </si>
  <si>
    <t>PP355091</t>
  </si>
  <si>
    <t>PP500713</t>
  </si>
  <si>
    <t>OZ035850</t>
  </si>
  <si>
    <t>PQ642264</t>
  </si>
  <si>
    <t>MZ502379</t>
  </si>
  <si>
    <t>OQ944321</t>
  </si>
  <si>
    <t>PZ239912</t>
  </si>
  <si>
    <t>LR597657</t>
  </si>
  <si>
    <t>OQ446694</t>
  </si>
  <si>
    <t>PQ493298</t>
  </si>
  <si>
    <t>PX401892</t>
  </si>
  <si>
    <t>OL656107</t>
  </si>
  <si>
    <t>OQ992558</t>
  </si>
  <si>
    <t>MT682710</t>
  </si>
  <si>
    <t>Tequatrovirus SHBML501</t>
  </si>
  <si>
    <t>Tequatrovirus yueel1</t>
  </si>
  <si>
    <t>Tequatrovirus fps65</t>
  </si>
  <si>
    <t xml:space="preserve">Shigella virus SHBML501 </t>
  </si>
  <si>
    <t xml:space="preserve">Escherichia phage YUEEL01 </t>
  </si>
  <si>
    <t xml:space="preserve">Yersinia phage fPS-65 </t>
  </si>
  <si>
    <t>KX130864</t>
  </si>
  <si>
    <t>KY290975</t>
  </si>
  <si>
    <t>LR215724</t>
  </si>
  <si>
    <t>Tequatrovirus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</si>
</sst>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sz val="8"/>
      <name val="Calibri"/>
      <family val="2"/>
      <scheme val="minor"/>
    </font>
    <font>
      <i/>
      <sz val="12"/>
      <color theme="1"/>
      <name val="Calibri"/>
      <family val="2"/>
      <charset val="238"/>
      <scheme val="minor"/>
    </font>
    <font>
      <i/>
      <sz val="12"/>
      <color rgb="FF7030A0"/>
      <name val="Calibri"/>
      <family val="2"/>
      <charset val="238"/>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50">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31" fillId="7" borderId="1" xfId="0" applyFont="1" applyFill="1" applyBorder="1"/>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xf numFmtId="0" fontId="32" fillId="7" borderId="1" xfId="0" applyFont="1" applyFill="1" applyBorder="1"/>
  </cellXfs>
  <cellStyles count="3">
    <cellStyle name="60% — akcent 3" xfId="1" builtinId="40"/>
    <cellStyle name="Hiperłącze" xfId="2" builtinId="8"/>
    <cellStyle name="Normalny"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2013–2022">
  <a:themeElements>
    <a:clrScheme name="Pakiet 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19921875" defaultRowHeight="15.6"/>
  <cols>
    <col min="1" max="1" width="2.796875" customWidth="1"/>
    <col min="2" max="2" width="173.5" customWidth="1"/>
  </cols>
  <sheetData>
    <row r="1" spans="2:2" ht="37.049999999999997" customHeight="1">
      <c r="B1" s="33" t="s">
        <v>113</v>
      </c>
    </row>
    <row r="2" spans="2:2" ht="265.2">
      <c r="B2" s="32" t="s">
        <v>114</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21"/>
  <sheetViews>
    <sheetView tabSelected="1" topLeftCell="AB1" zoomScaleNormal="100" workbookViewId="0">
      <pane ySplit="4" topLeftCell="A5" activePane="bottomLeft" state="frozen"/>
      <selection pane="bottomLeft" activeCell="AL17" sqref="AL17"/>
    </sheetView>
  </sheetViews>
  <sheetFormatPr defaultColWidth="11.19921875" defaultRowHeight="15.6"/>
  <cols>
    <col min="1" max="1" width="15" style="2" bestFit="1" customWidth="1"/>
    <col min="2" max="2" width="9" style="2" bestFit="1" customWidth="1"/>
    <col min="3" max="3" width="8.296875" style="2" bestFit="1" customWidth="1"/>
    <col min="4" max="4" width="11.19921875" style="2" bestFit="1" customWidth="1"/>
    <col min="5" max="12" width="10.796875" style="2"/>
    <col min="13" max="13" width="13.09765625" style="2" customWidth="1"/>
    <col min="14" max="14" width="10.796875" style="2"/>
    <col min="15" max="15" width="21.59765625" style="2" customWidth="1"/>
    <col min="16" max="16" width="17" style="14" customWidth="1"/>
    <col min="17" max="25" width="10.796875" style="14"/>
    <col min="26" max="26" width="16.8984375" style="14" customWidth="1"/>
    <col min="27" max="27" width="12.8984375" style="14" customWidth="1"/>
    <col min="28" max="28" width="16.59765625" style="14" customWidth="1"/>
    <col min="29" max="29" width="10.796875" style="14"/>
    <col min="30" max="30" width="23.59765625" style="26" customWidth="1"/>
    <col min="31" max="31" width="31.296875" style="4" customWidth="1"/>
    <col min="32" max="32" width="32.296875" style="4" customWidth="1"/>
    <col min="33" max="33" width="16.296875" style="4" customWidth="1"/>
    <col min="34" max="34" width="27.296875" style="4" bestFit="1" customWidth="1"/>
    <col min="35" max="35" width="17.19921875" style="4" bestFit="1" customWidth="1"/>
    <col min="36" max="36" width="20.296875" style="4" bestFit="1" customWidth="1"/>
    <col min="37" max="37" width="12.5" style="4" bestFit="1" customWidth="1"/>
    <col min="38" max="39" width="10.796875" style="15"/>
    <col min="40" max="40" width="56.69921875" style="1" customWidth="1"/>
  </cols>
  <sheetData>
    <row r="1" spans="1:41" s="17" customFormat="1" ht="23.4">
      <c r="A1" s="18" t="s">
        <v>81</v>
      </c>
      <c r="B1" s="46" t="s">
        <v>112</v>
      </c>
      <c r="C1" s="46"/>
      <c r="D1" s="46"/>
      <c r="E1" s="47" t="str">
        <f ca="1">IF(LEN(cellFilenameFormatErrors)=0,LEFT(cellBaseFilename,9),"Code is automatically derived from the filename: 'YEAR.###X.[STATUS.][v#.]DESCRIPTION.xlsx', X=SC code")</f>
        <v>Code is automatically derived from the filename: 'YEAR.###X.[STATUS.][v#.]DESCRIPTION.xlsx', X=SC code</v>
      </c>
      <c r="F1" s="47"/>
      <c r="G1" s="47"/>
      <c r="H1" s="47"/>
      <c r="I1" s="47"/>
      <c r="J1" s="47"/>
      <c r="K1" s="47"/>
      <c r="L1" s="47"/>
      <c r="M1" s="47"/>
      <c r="N1" s="47"/>
      <c r="O1" s="47"/>
      <c r="P1" s="37"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xml:space="preserve">Year (filename[1-4]) NOT a number; filename[5] should be a '.'; Filename does not have proposal number after the 'YEAR.'; Study Section code ('v') at filename[9] not valid (see Menu Items)filename[10] should be a '.'; </v>
      </c>
      <c r="Q1" s="38"/>
      <c r="R1" s="38"/>
      <c r="S1" s="38"/>
      <c r="T1" s="38"/>
      <c r="U1" s="38"/>
      <c r="V1" s="38"/>
      <c r="W1" s="38"/>
      <c r="X1" s="38"/>
      <c r="Y1" s="38"/>
      <c r="Z1" s="38"/>
      <c r="AA1" s="38"/>
      <c r="AB1" s="38"/>
      <c r="AC1" s="38"/>
      <c r="AD1" s="29" t="s">
        <v>28</v>
      </c>
      <c r="AE1" s="25" t="str" cm="1">
        <f t="array" aca="1" ref="AE1" ca="1">MID(CELL("filename",'Proposal Template'!$B$1),SEARCH("[",CELL("filename",'Proposal Template'!$B$1))+1, SEARCH("]",CELL("filename",'Proposal Template'!$B$1))-SEARCH("[",CELL("filename",'Proposal Template'!$B$1))-1)</f>
        <v>Tequatrovirus_14ns_3rms.xlsx</v>
      </c>
      <c r="AF1" s="23"/>
      <c r="AG1" s="16"/>
      <c r="AH1" s="16"/>
      <c r="AI1" s="16"/>
      <c r="AJ1" s="16"/>
      <c r="AK1" s="16"/>
      <c r="AL1" s="16"/>
      <c r="AM1" s="16"/>
      <c r="AN1" s="16"/>
      <c r="AO1"/>
    </row>
    <row r="2" spans="1:41" ht="18">
      <c r="A2" s="18" t="s">
        <v>115</v>
      </c>
      <c r="B2" s="46" t="s">
        <v>111</v>
      </c>
      <c r="C2" s="46"/>
      <c r="D2" s="46"/>
      <c r="E2" s="48"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Determined from the Code above (X=Study Section abbrev). See columns F and G in the 'Menu Items' tab below.</v>
      </c>
      <c r="F2" s="48"/>
      <c r="G2" s="48"/>
      <c r="H2" s="48"/>
      <c r="I2" s="48"/>
      <c r="J2" s="48"/>
      <c r="K2" s="48"/>
      <c r="L2" s="48"/>
      <c r="M2" s="48"/>
      <c r="N2" s="48"/>
      <c r="O2" s="48"/>
      <c r="P2" s="39" t="str">
        <f ca="1">_xlfn.CONCAT(
IF(NOT(ISERROR(AF2)),"","Study Section code ('"&amp;AE2&amp;"') is not valid; ")
)</f>
        <v xml:space="preserve">Study Section code ('v') is not valid; </v>
      </c>
      <c r="Q2" s="40"/>
      <c r="R2" s="40"/>
      <c r="S2" s="40"/>
      <c r="T2" s="40"/>
      <c r="U2" s="40"/>
      <c r="V2" s="40"/>
      <c r="W2" s="40"/>
      <c r="X2" s="40"/>
      <c r="Y2" s="40"/>
      <c r="Z2" s="40"/>
      <c r="AA2" s="40"/>
      <c r="AB2" s="40"/>
      <c r="AC2" s="40"/>
      <c r="AD2" s="30" t="s">
        <v>28</v>
      </c>
      <c r="AE2" s="24" t="str">
        <f ca="1">MID(AE1,9,1)</f>
        <v>v</v>
      </c>
      <c r="AF2" s="24" t="e">
        <f ca="1">VLOOKUP(AE2,studySectionCodeLUT,2,FALSE)</f>
        <v>#N/A</v>
      </c>
      <c r="AG2" s="3"/>
      <c r="AH2" s="3"/>
      <c r="AI2" s="3"/>
      <c r="AJ2" s="3"/>
      <c r="AK2" s="3"/>
      <c r="AL2" s="3"/>
      <c r="AM2" s="3"/>
      <c r="AN2" s="3"/>
    </row>
    <row r="3" spans="1:41" ht="36" customHeight="1">
      <c r="A3" s="41" t="s">
        <v>21</v>
      </c>
      <c r="B3" s="41"/>
      <c r="C3" s="41"/>
      <c r="D3" s="41"/>
      <c r="E3" s="41"/>
      <c r="F3" s="41"/>
      <c r="G3" s="41"/>
      <c r="H3" s="41"/>
      <c r="I3" s="41"/>
      <c r="J3" s="41"/>
      <c r="K3" s="41"/>
      <c r="L3" s="41"/>
      <c r="M3" s="41"/>
      <c r="N3" s="41"/>
      <c r="O3" s="41"/>
      <c r="P3" s="42" t="s">
        <v>22</v>
      </c>
      <c r="Q3" s="42"/>
      <c r="R3" s="42"/>
      <c r="S3" s="42"/>
      <c r="T3" s="42"/>
      <c r="U3" s="42"/>
      <c r="V3" s="42"/>
      <c r="W3" s="42"/>
      <c r="X3" s="42"/>
      <c r="Y3" s="42"/>
      <c r="Z3" s="42"/>
      <c r="AA3" s="42"/>
      <c r="AB3" s="42"/>
      <c r="AC3" s="42"/>
      <c r="AD3" s="42"/>
      <c r="AE3" s="43" t="s">
        <v>110</v>
      </c>
      <c r="AF3" s="44"/>
      <c r="AG3" s="44"/>
      <c r="AH3" s="44"/>
      <c r="AI3" s="44"/>
      <c r="AJ3" s="44"/>
      <c r="AK3" s="45"/>
      <c r="AL3" s="35" t="s">
        <v>109</v>
      </c>
      <c r="AM3" s="36"/>
      <c r="AN3" s="31" t="s">
        <v>23</v>
      </c>
    </row>
    <row r="4" spans="1:41" s="8" customFormat="1" ht="31.95" customHeight="1">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c r="P5" s="34" t="s">
        <v>116</v>
      </c>
      <c r="Q5" s="34"/>
      <c r="R5" s="34" t="s">
        <v>117</v>
      </c>
      <c r="S5" s="34"/>
      <c r="T5" s="34" t="s">
        <v>118</v>
      </c>
      <c r="U5" s="34"/>
      <c r="V5" s="34" t="s">
        <v>119</v>
      </c>
      <c r="W5" s="34"/>
      <c r="X5" s="34" t="s">
        <v>120</v>
      </c>
      <c r="Y5" s="34"/>
      <c r="Z5" s="34" t="s">
        <v>121</v>
      </c>
      <c r="AA5" s="34" t="s">
        <v>122</v>
      </c>
      <c r="AB5" s="34" t="s">
        <v>174</v>
      </c>
      <c r="AC5" s="34"/>
      <c r="AD5" s="49" t="s">
        <v>123</v>
      </c>
      <c r="AE5" s="4" t="s">
        <v>151</v>
      </c>
      <c r="AF5" s="4" t="s">
        <v>137</v>
      </c>
      <c r="AI5" s="4" t="s">
        <v>24</v>
      </c>
      <c r="AJ5" s="4" t="s">
        <v>25</v>
      </c>
      <c r="AK5" s="4" t="s">
        <v>36</v>
      </c>
      <c r="AL5" s="15" t="s">
        <v>27</v>
      </c>
      <c r="AM5" s="15" t="s">
        <v>28</v>
      </c>
    </row>
    <row r="6" spans="1:41">
      <c r="P6" s="14" t="s">
        <v>116</v>
      </c>
      <c r="R6" s="14" t="s">
        <v>117</v>
      </c>
      <c r="T6" s="14" t="s">
        <v>118</v>
      </c>
      <c r="V6" s="14" t="s">
        <v>119</v>
      </c>
      <c r="X6" s="34" t="s">
        <v>120</v>
      </c>
      <c r="Y6" s="34"/>
      <c r="Z6" s="34" t="s">
        <v>121</v>
      </c>
      <c r="AA6" s="34" t="s">
        <v>122</v>
      </c>
      <c r="AB6" s="34" t="s">
        <v>174</v>
      </c>
      <c r="AD6" s="26" t="s">
        <v>124</v>
      </c>
      <c r="AE6" s="4" t="s">
        <v>152</v>
      </c>
      <c r="AF6" s="4" t="s">
        <v>138</v>
      </c>
      <c r="AI6" s="4" t="s">
        <v>24</v>
      </c>
      <c r="AJ6" s="4" t="s">
        <v>25</v>
      </c>
      <c r="AK6" s="4" t="s">
        <v>36</v>
      </c>
      <c r="AL6" s="15" t="s">
        <v>27</v>
      </c>
      <c r="AM6" s="15" t="s">
        <v>28</v>
      </c>
    </row>
    <row r="7" spans="1:41">
      <c r="P7" s="14" t="s">
        <v>116</v>
      </c>
      <c r="R7" s="14" t="s">
        <v>117</v>
      </c>
      <c r="T7" s="14" t="s">
        <v>118</v>
      </c>
      <c r="V7" s="14" t="s">
        <v>119</v>
      </c>
      <c r="X7" s="34" t="s">
        <v>120</v>
      </c>
      <c r="Y7" s="34"/>
      <c r="Z7" s="34" t="s">
        <v>121</v>
      </c>
      <c r="AA7" s="34" t="s">
        <v>122</v>
      </c>
      <c r="AB7" s="34" t="s">
        <v>174</v>
      </c>
      <c r="AD7" s="26" t="s">
        <v>125</v>
      </c>
      <c r="AE7" s="4" t="s">
        <v>153</v>
      </c>
      <c r="AF7" s="4" t="s">
        <v>139</v>
      </c>
      <c r="AI7" s="4" t="s">
        <v>24</v>
      </c>
      <c r="AJ7" s="4" t="s">
        <v>25</v>
      </c>
      <c r="AK7" s="4" t="s">
        <v>36</v>
      </c>
      <c r="AL7" s="15" t="s">
        <v>27</v>
      </c>
      <c r="AM7" s="15" t="s">
        <v>28</v>
      </c>
    </row>
    <row r="8" spans="1:41">
      <c r="P8" s="14" t="s">
        <v>116</v>
      </c>
      <c r="R8" s="14" t="s">
        <v>117</v>
      </c>
      <c r="T8" s="14" t="s">
        <v>118</v>
      </c>
      <c r="V8" s="14" t="s">
        <v>119</v>
      </c>
      <c r="X8" s="34" t="s">
        <v>120</v>
      </c>
      <c r="Y8" s="34"/>
      <c r="Z8" s="34" t="s">
        <v>121</v>
      </c>
      <c r="AA8" s="34" t="s">
        <v>122</v>
      </c>
      <c r="AB8" s="34" t="s">
        <v>174</v>
      </c>
      <c r="AD8" s="26" t="s">
        <v>126</v>
      </c>
      <c r="AE8" s="4" t="s">
        <v>154</v>
      </c>
      <c r="AF8" s="4" t="s">
        <v>140</v>
      </c>
      <c r="AI8" s="4" t="s">
        <v>24</v>
      </c>
      <c r="AJ8" s="4" t="s">
        <v>25</v>
      </c>
      <c r="AK8" s="4" t="s">
        <v>36</v>
      </c>
      <c r="AL8" s="15" t="s">
        <v>27</v>
      </c>
      <c r="AM8" s="15" t="s">
        <v>28</v>
      </c>
    </row>
    <row r="9" spans="1:41">
      <c r="P9" s="14" t="s">
        <v>116</v>
      </c>
      <c r="R9" s="14" t="s">
        <v>117</v>
      </c>
      <c r="T9" s="14" t="s">
        <v>118</v>
      </c>
      <c r="V9" s="14" t="s">
        <v>119</v>
      </c>
      <c r="X9" s="34" t="s">
        <v>120</v>
      </c>
      <c r="Y9" s="34"/>
      <c r="Z9" s="34" t="s">
        <v>121</v>
      </c>
      <c r="AA9" s="34" t="s">
        <v>122</v>
      </c>
      <c r="AB9" s="34" t="s">
        <v>174</v>
      </c>
      <c r="AD9" s="26" t="s">
        <v>127</v>
      </c>
      <c r="AE9" s="4" t="s">
        <v>155</v>
      </c>
      <c r="AF9" s="4" t="s">
        <v>141</v>
      </c>
      <c r="AI9" s="4" t="s">
        <v>24</v>
      </c>
      <c r="AJ9" s="4" t="s">
        <v>25</v>
      </c>
      <c r="AK9" s="4" t="s">
        <v>36</v>
      </c>
      <c r="AL9" s="15" t="s">
        <v>27</v>
      </c>
      <c r="AM9" s="15" t="s">
        <v>28</v>
      </c>
    </row>
    <row r="10" spans="1:41">
      <c r="P10" s="14" t="s">
        <v>116</v>
      </c>
      <c r="R10" s="14" t="s">
        <v>117</v>
      </c>
      <c r="T10" s="14" t="s">
        <v>118</v>
      </c>
      <c r="V10" s="14" t="s">
        <v>119</v>
      </c>
      <c r="X10" s="34" t="s">
        <v>120</v>
      </c>
      <c r="Y10" s="34"/>
      <c r="Z10" s="34" t="s">
        <v>121</v>
      </c>
      <c r="AA10" s="34" t="s">
        <v>122</v>
      </c>
      <c r="AB10" s="34" t="s">
        <v>174</v>
      </c>
      <c r="AD10" s="26" t="s">
        <v>128</v>
      </c>
      <c r="AE10" s="4" t="s">
        <v>156</v>
      </c>
      <c r="AF10" s="4" t="s">
        <v>142</v>
      </c>
      <c r="AI10" s="4" t="s">
        <v>24</v>
      </c>
      <c r="AJ10" s="4" t="s">
        <v>25</v>
      </c>
      <c r="AK10" s="4" t="s">
        <v>36</v>
      </c>
      <c r="AL10" s="15" t="s">
        <v>27</v>
      </c>
      <c r="AM10" s="15" t="s">
        <v>28</v>
      </c>
    </row>
    <row r="11" spans="1:41">
      <c r="P11" s="14" t="s">
        <v>116</v>
      </c>
      <c r="R11" s="14" t="s">
        <v>117</v>
      </c>
      <c r="T11" s="14" t="s">
        <v>118</v>
      </c>
      <c r="V11" s="14" t="s">
        <v>119</v>
      </c>
      <c r="X11" s="34" t="s">
        <v>120</v>
      </c>
      <c r="Y11" s="34"/>
      <c r="Z11" s="34" t="s">
        <v>121</v>
      </c>
      <c r="AA11" s="34" t="s">
        <v>122</v>
      </c>
      <c r="AB11" s="34" t="s">
        <v>174</v>
      </c>
      <c r="AD11" s="26" t="s">
        <v>129</v>
      </c>
      <c r="AE11" s="4" t="s">
        <v>157</v>
      </c>
      <c r="AF11" s="4" t="s">
        <v>143</v>
      </c>
      <c r="AI11" s="4" t="s">
        <v>24</v>
      </c>
      <c r="AJ11" s="4" t="s">
        <v>25</v>
      </c>
      <c r="AK11" s="4" t="s">
        <v>36</v>
      </c>
      <c r="AL11" s="15" t="s">
        <v>27</v>
      </c>
      <c r="AM11" s="15" t="s">
        <v>28</v>
      </c>
    </row>
    <row r="12" spans="1:41">
      <c r="P12" s="14" t="s">
        <v>116</v>
      </c>
      <c r="R12" s="14" t="s">
        <v>117</v>
      </c>
      <c r="T12" s="14" t="s">
        <v>118</v>
      </c>
      <c r="V12" s="14" t="s">
        <v>119</v>
      </c>
      <c r="X12" s="34" t="s">
        <v>120</v>
      </c>
      <c r="Y12" s="34"/>
      <c r="Z12" s="34" t="s">
        <v>121</v>
      </c>
      <c r="AA12" s="34" t="s">
        <v>122</v>
      </c>
      <c r="AB12" s="34" t="s">
        <v>174</v>
      </c>
      <c r="AD12" s="26" t="s">
        <v>130</v>
      </c>
      <c r="AE12" s="4" t="s">
        <v>158</v>
      </c>
      <c r="AF12" s="4" t="s">
        <v>144</v>
      </c>
      <c r="AI12" s="4" t="s">
        <v>24</v>
      </c>
      <c r="AJ12" s="4" t="s">
        <v>25</v>
      </c>
      <c r="AK12" s="4" t="s">
        <v>36</v>
      </c>
      <c r="AL12" s="15" t="s">
        <v>27</v>
      </c>
      <c r="AM12" s="15" t="s">
        <v>28</v>
      </c>
    </row>
    <row r="13" spans="1:41">
      <c r="P13" s="14" t="s">
        <v>116</v>
      </c>
      <c r="R13" s="14" t="s">
        <v>117</v>
      </c>
      <c r="T13" s="14" t="s">
        <v>118</v>
      </c>
      <c r="V13" s="14" t="s">
        <v>119</v>
      </c>
      <c r="X13" s="34" t="s">
        <v>120</v>
      </c>
      <c r="Y13" s="34"/>
      <c r="Z13" s="34" t="s">
        <v>121</v>
      </c>
      <c r="AA13" s="34" t="s">
        <v>122</v>
      </c>
      <c r="AB13" s="34" t="s">
        <v>174</v>
      </c>
      <c r="AD13" s="26" t="s">
        <v>131</v>
      </c>
      <c r="AE13" s="4" t="s">
        <v>159</v>
      </c>
      <c r="AF13" s="4" t="s">
        <v>145</v>
      </c>
      <c r="AI13" s="4" t="s">
        <v>24</v>
      </c>
      <c r="AJ13" s="4" t="s">
        <v>25</v>
      </c>
      <c r="AK13" s="4" t="s">
        <v>36</v>
      </c>
      <c r="AL13" s="15" t="s">
        <v>27</v>
      </c>
      <c r="AM13" s="15" t="s">
        <v>28</v>
      </c>
    </row>
    <row r="14" spans="1:41">
      <c r="P14" s="14" t="s">
        <v>116</v>
      </c>
      <c r="R14" s="14" t="s">
        <v>117</v>
      </c>
      <c r="T14" s="14" t="s">
        <v>118</v>
      </c>
      <c r="V14" s="14" t="s">
        <v>119</v>
      </c>
      <c r="X14" s="34" t="s">
        <v>120</v>
      </c>
      <c r="Y14" s="34"/>
      <c r="Z14" s="34" t="s">
        <v>121</v>
      </c>
      <c r="AA14" s="34" t="s">
        <v>122</v>
      </c>
      <c r="AB14" s="34" t="s">
        <v>174</v>
      </c>
      <c r="AD14" s="26" t="s">
        <v>132</v>
      </c>
      <c r="AE14" s="4" t="s">
        <v>160</v>
      </c>
      <c r="AF14" s="4" t="s">
        <v>146</v>
      </c>
      <c r="AI14" s="4" t="s">
        <v>24</v>
      </c>
      <c r="AJ14" s="4" t="s">
        <v>25</v>
      </c>
      <c r="AK14" s="4" t="s">
        <v>36</v>
      </c>
      <c r="AL14" s="15" t="s">
        <v>27</v>
      </c>
      <c r="AM14" s="15" t="s">
        <v>28</v>
      </c>
    </row>
    <row r="15" spans="1:41">
      <c r="P15" s="14" t="s">
        <v>116</v>
      </c>
      <c r="R15" s="14" t="s">
        <v>117</v>
      </c>
      <c r="T15" s="14" t="s">
        <v>118</v>
      </c>
      <c r="V15" s="14" t="s">
        <v>119</v>
      </c>
      <c r="X15" s="34" t="s">
        <v>120</v>
      </c>
      <c r="Y15" s="34"/>
      <c r="Z15" s="34" t="s">
        <v>121</v>
      </c>
      <c r="AA15" s="34" t="s">
        <v>122</v>
      </c>
      <c r="AB15" s="34" t="s">
        <v>174</v>
      </c>
      <c r="AD15" s="26" t="s">
        <v>133</v>
      </c>
      <c r="AE15" s="4" t="s">
        <v>161</v>
      </c>
      <c r="AF15" s="4" t="s">
        <v>147</v>
      </c>
      <c r="AI15" s="4" t="s">
        <v>24</v>
      </c>
      <c r="AJ15" s="4" t="s">
        <v>25</v>
      </c>
      <c r="AK15" s="4" t="s">
        <v>36</v>
      </c>
      <c r="AL15" s="15" t="s">
        <v>27</v>
      </c>
      <c r="AM15" s="15" t="s">
        <v>28</v>
      </c>
    </row>
    <row r="16" spans="1:41">
      <c r="P16" s="14" t="s">
        <v>116</v>
      </c>
      <c r="R16" s="14" t="s">
        <v>117</v>
      </c>
      <c r="T16" s="14" t="s">
        <v>118</v>
      </c>
      <c r="V16" s="14" t="s">
        <v>119</v>
      </c>
      <c r="X16" s="34" t="s">
        <v>120</v>
      </c>
      <c r="Y16" s="34"/>
      <c r="Z16" s="34" t="s">
        <v>121</v>
      </c>
      <c r="AA16" s="34" t="s">
        <v>122</v>
      </c>
      <c r="AB16" s="34" t="s">
        <v>174</v>
      </c>
      <c r="AD16" s="26" t="s">
        <v>134</v>
      </c>
      <c r="AE16" s="4" t="s">
        <v>162</v>
      </c>
      <c r="AF16" s="4" t="s">
        <v>148</v>
      </c>
      <c r="AI16" s="4" t="s">
        <v>24</v>
      </c>
      <c r="AJ16" s="4" t="s">
        <v>25</v>
      </c>
      <c r="AK16" s="4" t="s">
        <v>36</v>
      </c>
      <c r="AL16" s="15" t="s">
        <v>27</v>
      </c>
      <c r="AM16" s="15" t="s">
        <v>28</v>
      </c>
    </row>
    <row r="17" spans="1:39">
      <c r="P17" s="14" t="s">
        <v>116</v>
      </c>
      <c r="R17" s="14" t="s">
        <v>117</v>
      </c>
      <c r="T17" s="14" t="s">
        <v>118</v>
      </c>
      <c r="V17" s="14" t="s">
        <v>119</v>
      </c>
      <c r="X17" s="34" t="s">
        <v>120</v>
      </c>
      <c r="Y17" s="34"/>
      <c r="Z17" s="34" t="s">
        <v>121</v>
      </c>
      <c r="AA17" s="34" t="s">
        <v>122</v>
      </c>
      <c r="AB17" s="34" t="s">
        <v>174</v>
      </c>
      <c r="AD17" s="26" t="s">
        <v>135</v>
      </c>
      <c r="AE17" s="4" t="s">
        <v>163</v>
      </c>
      <c r="AF17" s="4" t="s">
        <v>149</v>
      </c>
      <c r="AI17" s="4" t="s">
        <v>24</v>
      </c>
      <c r="AJ17" s="4" t="s">
        <v>25</v>
      </c>
      <c r="AK17" s="4" t="s">
        <v>36</v>
      </c>
      <c r="AL17" s="15" t="s">
        <v>27</v>
      </c>
      <c r="AM17" s="15" t="s">
        <v>28</v>
      </c>
    </row>
    <row r="18" spans="1:39">
      <c r="P18" s="14" t="s">
        <v>116</v>
      </c>
      <c r="R18" s="14" t="s">
        <v>117</v>
      </c>
      <c r="T18" s="14" t="s">
        <v>118</v>
      </c>
      <c r="V18" s="14" t="s">
        <v>119</v>
      </c>
      <c r="X18" s="34" t="s">
        <v>120</v>
      </c>
      <c r="Y18" s="34"/>
      <c r="Z18" s="34" t="s">
        <v>121</v>
      </c>
      <c r="AA18" s="34" t="s">
        <v>122</v>
      </c>
      <c r="AB18" s="34" t="s">
        <v>174</v>
      </c>
      <c r="AD18" s="26" t="s">
        <v>136</v>
      </c>
      <c r="AE18" s="4" t="s">
        <v>164</v>
      </c>
      <c r="AF18" s="4" t="s">
        <v>150</v>
      </c>
      <c r="AI18" s="4" t="s">
        <v>24</v>
      </c>
      <c r="AJ18" s="4" t="s">
        <v>25</v>
      </c>
      <c r="AK18" s="4" t="s">
        <v>36</v>
      </c>
      <c r="AL18" s="15" t="s">
        <v>27</v>
      </c>
      <c r="AM18" s="15" t="s">
        <v>28</v>
      </c>
    </row>
    <row r="19" spans="1:39">
      <c r="A19" s="2" t="s">
        <v>116</v>
      </c>
      <c r="C19" s="2" t="s">
        <v>117</v>
      </c>
      <c r="E19" s="2" t="s">
        <v>118</v>
      </c>
      <c r="G19" s="2" t="s">
        <v>119</v>
      </c>
      <c r="I19" s="2" t="s">
        <v>120</v>
      </c>
      <c r="K19" s="2" t="s">
        <v>121</v>
      </c>
      <c r="L19" s="2" t="s">
        <v>122</v>
      </c>
      <c r="M19" s="2" t="s">
        <v>174</v>
      </c>
      <c r="O19" s="2" t="s">
        <v>165</v>
      </c>
      <c r="AE19" s="4" t="s">
        <v>171</v>
      </c>
      <c r="AF19" s="4" t="s">
        <v>168</v>
      </c>
      <c r="AI19" s="4" t="s">
        <v>24</v>
      </c>
      <c r="AJ19" s="4" t="s">
        <v>25</v>
      </c>
      <c r="AK19" s="4" t="s">
        <v>36</v>
      </c>
      <c r="AL19" s="15" t="s">
        <v>31</v>
      </c>
      <c r="AM19" s="15" t="s">
        <v>28</v>
      </c>
    </row>
    <row r="20" spans="1:39">
      <c r="A20" s="2" t="s">
        <v>116</v>
      </c>
      <c r="C20" s="2" t="s">
        <v>117</v>
      </c>
      <c r="E20" s="2" t="s">
        <v>118</v>
      </c>
      <c r="G20" s="2" t="s">
        <v>119</v>
      </c>
      <c r="I20" s="2" t="s">
        <v>120</v>
      </c>
      <c r="K20" s="2" t="s">
        <v>121</v>
      </c>
      <c r="L20" s="2" t="s">
        <v>122</v>
      </c>
      <c r="M20" s="2" t="s">
        <v>174</v>
      </c>
      <c r="O20" s="2" t="s">
        <v>166</v>
      </c>
      <c r="AE20" s="4" t="s">
        <v>172</v>
      </c>
      <c r="AF20" s="4" t="s">
        <v>169</v>
      </c>
      <c r="AI20" s="4" t="s">
        <v>24</v>
      </c>
      <c r="AJ20" s="4" t="s">
        <v>25</v>
      </c>
      <c r="AK20" s="4" t="s">
        <v>36</v>
      </c>
      <c r="AL20" s="15" t="s">
        <v>31</v>
      </c>
      <c r="AM20" s="15" t="s">
        <v>28</v>
      </c>
    </row>
    <row r="21" spans="1:39">
      <c r="A21" s="2" t="s">
        <v>116</v>
      </c>
      <c r="C21" s="2" t="s">
        <v>117</v>
      </c>
      <c r="E21" s="2" t="s">
        <v>118</v>
      </c>
      <c r="G21" s="2" t="s">
        <v>119</v>
      </c>
      <c r="I21" s="2" t="s">
        <v>120</v>
      </c>
      <c r="K21" s="2" t="s">
        <v>121</v>
      </c>
      <c r="L21" s="2" t="s">
        <v>122</v>
      </c>
      <c r="M21" s="2" t="s">
        <v>174</v>
      </c>
      <c r="O21" s="2" t="s">
        <v>167</v>
      </c>
      <c r="AE21" s="4" t="s">
        <v>173</v>
      </c>
      <c r="AF21" s="4" t="s">
        <v>170</v>
      </c>
      <c r="AI21" s="4" t="s">
        <v>24</v>
      </c>
      <c r="AJ21" s="4" t="s">
        <v>25</v>
      </c>
      <c r="AK21" s="4" t="s">
        <v>36</v>
      </c>
      <c r="AL21" s="15" t="s">
        <v>31</v>
      </c>
      <c r="AM21" s="15" t="s">
        <v>28</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phoneticPr fontId="30" type="noConversion"/>
  <conditionalFormatting sqref="A1:AD1048576">
    <cfRule type="expression" dxfId="5" priority="1">
      <formula>ROW(A1)&gt;5</formula>
    </cfRule>
  </conditionalFormatting>
  <conditionalFormatting sqref="P1:P4 Q3:AC4 P5:AC1048568">
    <cfRule type="expression" dxfId="4" priority="6">
      <formula>AND(NOT(ISBLANK(P1)),COUNTA(Q1:$AD1)=0)</formula>
    </cfRule>
  </conditionalFormatting>
  <conditionalFormatting sqref="P4:AC1048576">
    <cfRule type="containsText" dxfId="3" priority="2" operator="containsText" text=" ">
      <formula>NOT(ISERROR(SEARCH(" ",P4)))</formula>
    </cfRule>
  </conditionalFormatting>
  <conditionalFormatting sqref="P1048569:AC1048576">
    <cfRule type="expression" dxfId="2" priority="25">
      <formula>AND(NOT(ISBLANK(P1048569)),COUNTA(Q1048569:$AD1048570)=0)</formula>
    </cfRule>
  </conditionalFormatting>
  <conditionalFormatting sqref="AD1:AD1048576">
    <cfRule type="expression" dxfId="1" priority="20">
      <formula>NOT(OR(OR(AD1="",AD1="Species"),_xlfn.CONCAT(AB1," ")=LEFT(AD1,LEN(AB1)+1)))</formula>
    </cfRule>
  </conditionalFormatting>
  <conditionalFormatting sqref="AM4:AM1048576">
    <cfRule type="expression" dxfId="0" priority="22">
      <formula>NOT(AM4=proposedRank)</formula>
    </cfRule>
  </conditionalFormatting>
  <dataValidations count="5">
    <dataValidation type="custom" allowBlank="1" showInputMessage="1" showErrorMessage="1" errorTitle="Binomial Naming" error="Species name must start with the name of it's genus." promptTitle="binomial" sqref="AD1:AD3" xr:uid="{2D92161C-FDD3-434D-88B3-D5F21277C599}">
      <formula1>OR(LEFT(AD1048567,LEN(AB1048567))=AB1048567,AD1048567="Species")</formula1>
    </dataValidation>
    <dataValidation type="custom" allowBlank="1" showInputMessage="1" showErrorMessage="1" errorTitle="Binomial Naming" error="Species name must start with the name of it's genus." promptTitle="binomial" sqref="AD4" xr:uid="{A4AAFA2C-9078-491A-8E6F-5B69AB2C3580}">
      <formula1>OR(LEFT(#REF!,LEN(#REF!))=#REF!,#REF!="Species")</formula1>
    </dataValidation>
    <dataValidation allowBlank="1" showErrorMessage="1" errorTitle="No spaces allowed" error="Taxon names above the rank of species may NOT contain spaces." promptTitle="No spaces allowed" prompt="Taxon names above the rank of species may NOT contain spaces." sqref="P1:P1048576 Q3:AC1048576" xr:uid="{EA1D88E2-3B40-4B6D-A77D-6688B2857539}"/>
    <dataValidation type="custom" allowBlank="1" showInputMessage="1" showErrorMessage="1" errorTitle="Binomial Naming" error="Species name must start with the name of it's genus." promptTitle="binomial" sqref="AD9:AD1048576" xr:uid="{1F0F2516-FF81-453C-AF02-DE681DD98CBC}">
      <formula1>OR(LEFT(AD5,LEN(AB5))=AB5,AD5="Species")</formula1>
    </dataValidation>
    <dataValidation type="custom" allowBlank="1" showInputMessage="1" showErrorMessage="1" errorTitle="Binomial Naming" error="Species name must start with the name of it's genus." promptTitle="binomial" sqref="AD5:AD8" xr:uid="{D0A098B3-40F2-4D44-9D9B-64C7EE08B306}">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pageSetup paperSize="9" orientation="portrait" r:id="rId3"/>
  <legacyDrawing r:id="rId4"/>
  <extLst>
    <ext xmlns:x14="http://schemas.microsoft.com/office/spreadsheetml/2009/9/main" uri="{CCE6A557-97BC-4b89-ADB6-D9C93CAAB3DF}">
      <x14:dataValidations xmlns:xm="http://schemas.microsoft.com/office/excel/2006/main" count="5">
        <x14:dataValidation type="list" allowBlank="1" showInputMessage="1" showErrorMessage="1" xr:uid="{67A1381E-3FFA-4379-850E-23DC47BDFAEA}">
          <x14:formula1>
            <xm:f>'Menu Items (Do not change)'!$E:$E</xm:f>
          </x14:formula1>
          <xm:sqref>AM1:AM2 AM4:AM1048576</xm:sqref>
        </x14:dataValidation>
        <x14:dataValidation type="list" errorStyle="warning" allowBlank="1" showInputMessage="1" showErrorMessage="1" xr:uid="{04635683-3077-4CC7-98D9-19645DC210CD}">
          <x14:formula1>
            <xm:f>'Menu Items (Do not change)'!$D:$D</xm:f>
          </x14:formula1>
          <xm:sqref>AL1:AL2 AL4:AL1048576</xm:sqref>
        </x14:dataValidation>
        <x14:dataValidation type="list" allowBlank="1" showInputMessage="1" showErrorMessage="1" xr:uid="{B09171E9-F310-4721-B640-50372BB4ADB2}">
          <x14:formula1>
            <xm:f>'Menu Items (Do not change)'!$A:$A</xm:f>
          </x14:formula1>
          <xm:sqref>AI1:AI4 AI22:AI1048576</xm:sqref>
        </x14:dataValidation>
        <x14:dataValidation type="list" allowBlank="1" showInputMessage="1" showErrorMessage="1" xr:uid="{87FD964C-72FD-40D8-97B7-05EBF0C8736E}">
          <x14:formula1>
            <xm:f>'Menu Items (Do not change)'!$B:$B</xm:f>
          </x14:formula1>
          <xm:sqref>AJ1:AJ4 AJ22:AJ1048576</xm:sqref>
        </x14:dataValidation>
        <x14:dataValidation type="list" allowBlank="1" showInputMessage="1" showErrorMessage="1" xr:uid="{C677E456-A6B2-496B-AB96-4E248D60EAFB}">
          <x14:formula1>
            <xm:f>'Menu Items (Do not change)'!$C:$C</xm:f>
          </x14:formula1>
          <xm:sqref>AK1:AK4 AK22:AK1048576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19921875" defaultRowHeight="15.6"/>
  <cols>
    <col min="1" max="1" width="16" bestFit="1" customWidth="1"/>
    <col min="2" max="2" width="18.796875" bestFit="1" customWidth="1"/>
    <col min="3" max="3" width="22.796875" bestFit="1" customWidth="1"/>
    <col min="4" max="5" width="13.19921875" bestFit="1" customWidth="1"/>
    <col min="6" max="6" width="2.69921875" customWidth="1"/>
    <col min="7" max="7" width="43.796875" bestFit="1" customWidth="1"/>
  </cols>
  <sheetData>
    <row r="1" spans="1:7">
      <c r="A1" s="11" t="s">
        <v>16</v>
      </c>
      <c r="B1" s="11" t="s">
        <v>17</v>
      </c>
      <c r="C1" s="11" t="s">
        <v>18</v>
      </c>
      <c r="D1" s="11" t="s">
        <v>19</v>
      </c>
      <c r="E1" s="11" t="s">
        <v>82</v>
      </c>
      <c r="F1" s="11" t="s">
        <v>64</v>
      </c>
      <c r="G1" s="11"/>
    </row>
    <row r="2" spans="1:7">
      <c r="A2" s="12" t="s">
        <v>86</v>
      </c>
      <c r="B2" s="12" t="s">
        <v>86</v>
      </c>
      <c r="C2" s="12" t="s">
        <v>86</v>
      </c>
      <c r="D2" s="12" t="s">
        <v>86</v>
      </c>
      <c r="E2" s="12" t="s">
        <v>86</v>
      </c>
      <c r="F2" t="s">
        <v>76</v>
      </c>
      <c r="G2" t="s">
        <v>68</v>
      </c>
    </row>
    <row r="3" spans="1:7">
      <c r="A3" s="9" t="s">
        <v>24</v>
      </c>
      <c r="B3" t="s">
        <v>25</v>
      </c>
      <c r="C3" s="9" t="s">
        <v>26</v>
      </c>
      <c r="D3" s="9" t="s">
        <v>27</v>
      </c>
      <c r="E3" s="9" t="s">
        <v>28</v>
      </c>
      <c r="F3" t="s">
        <v>77</v>
      </c>
      <c r="G3" t="s">
        <v>69</v>
      </c>
    </row>
    <row r="4" spans="1:7">
      <c r="A4" s="9" t="s">
        <v>29</v>
      </c>
      <c r="B4" t="s">
        <v>100</v>
      </c>
      <c r="C4" s="9" t="s">
        <v>30</v>
      </c>
      <c r="D4" s="9" t="s">
        <v>31</v>
      </c>
      <c r="E4" s="9" t="s">
        <v>32</v>
      </c>
      <c r="F4" t="s">
        <v>74</v>
      </c>
      <c r="G4" t="s">
        <v>66</v>
      </c>
    </row>
    <row r="5" spans="1:7">
      <c r="A5" s="9" t="s">
        <v>33</v>
      </c>
      <c r="B5" t="s">
        <v>104</v>
      </c>
      <c r="C5" s="9" t="s">
        <v>36</v>
      </c>
      <c r="D5" s="9" t="s">
        <v>34</v>
      </c>
      <c r="E5" s="9" t="s">
        <v>35</v>
      </c>
      <c r="F5" t="s">
        <v>78</v>
      </c>
      <c r="G5" t="s">
        <v>70</v>
      </c>
    </row>
    <row r="6" spans="1:7">
      <c r="A6" s="10"/>
      <c r="B6" t="s">
        <v>105</v>
      </c>
      <c r="C6" s="9" t="s">
        <v>87</v>
      </c>
      <c r="D6" s="9" t="s">
        <v>37</v>
      </c>
      <c r="E6" s="9" t="s">
        <v>38</v>
      </c>
      <c r="F6" t="s">
        <v>79</v>
      </c>
      <c r="G6" t="s">
        <v>71</v>
      </c>
    </row>
    <row r="7" spans="1:7">
      <c r="A7" s="10"/>
      <c r="B7" t="s">
        <v>106</v>
      </c>
      <c r="C7" s="9" t="s">
        <v>40</v>
      </c>
      <c r="D7" s="9" t="s">
        <v>41</v>
      </c>
      <c r="E7" s="9" t="s">
        <v>42</v>
      </c>
      <c r="F7" t="s">
        <v>75</v>
      </c>
      <c r="G7" t="s">
        <v>67</v>
      </c>
    </row>
    <row r="8" spans="1:7">
      <c r="A8" s="10"/>
      <c r="B8" t="s">
        <v>39</v>
      </c>
      <c r="C8" s="9" t="s">
        <v>44</v>
      </c>
      <c r="D8" s="9" t="s">
        <v>45</v>
      </c>
      <c r="E8" s="9" t="s">
        <v>46</v>
      </c>
      <c r="F8" t="s">
        <v>80</v>
      </c>
      <c r="G8" t="s">
        <v>72</v>
      </c>
    </row>
    <row r="9" spans="1:7">
      <c r="A9" s="10"/>
      <c r="B9" t="s">
        <v>43</v>
      </c>
      <c r="C9" s="9" t="s">
        <v>88</v>
      </c>
      <c r="D9" s="9" t="s">
        <v>48</v>
      </c>
      <c r="E9" s="9" t="s">
        <v>49</v>
      </c>
      <c r="F9" t="s">
        <v>73</v>
      </c>
      <c r="G9" t="s">
        <v>65</v>
      </c>
    </row>
    <row r="10" spans="1:7">
      <c r="A10" s="10"/>
      <c r="B10" t="s">
        <v>47</v>
      </c>
      <c r="C10" s="9" t="s">
        <v>89</v>
      </c>
      <c r="D10" s="9" t="s">
        <v>51</v>
      </c>
      <c r="E10" s="9" t="s">
        <v>52</v>
      </c>
    </row>
    <row r="11" spans="1:7">
      <c r="A11" s="10"/>
      <c r="B11" t="s">
        <v>50</v>
      </c>
      <c r="C11" s="9" t="s">
        <v>90</v>
      </c>
      <c r="D11" s="9" t="s">
        <v>53</v>
      </c>
      <c r="E11" s="9" t="s">
        <v>54</v>
      </c>
    </row>
    <row r="12" spans="1:7">
      <c r="A12" s="10"/>
      <c r="B12" t="s">
        <v>101</v>
      </c>
      <c r="C12" s="9" t="s">
        <v>91</v>
      </c>
      <c r="D12" s="10"/>
      <c r="E12" s="9" t="s">
        <v>55</v>
      </c>
    </row>
    <row r="13" spans="1:7">
      <c r="A13" s="10"/>
      <c r="B13" t="s">
        <v>102</v>
      </c>
      <c r="C13" s="9" t="s">
        <v>92</v>
      </c>
      <c r="D13" s="10"/>
      <c r="E13" s="9" t="s">
        <v>57</v>
      </c>
    </row>
    <row r="14" spans="1:7">
      <c r="A14" s="10"/>
      <c r="B14" t="s">
        <v>107</v>
      </c>
      <c r="C14" s="9" t="s">
        <v>93</v>
      </c>
      <c r="D14" s="10"/>
      <c r="E14" s="9" t="s">
        <v>59</v>
      </c>
    </row>
    <row r="15" spans="1:7">
      <c r="A15" s="10"/>
      <c r="B15" t="s">
        <v>103</v>
      </c>
      <c r="C15" s="9" t="s">
        <v>56</v>
      </c>
      <c r="D15" s="10"/>
      <c r="E15" s="9" t="s">
        <v>60</v>
      </c>
    </row>
    <row r="16" spans="1:7">
      <c r="A16" s="10"/>
      <c r="B16" t="s">
        <v>108</v>
      </c>
      <c r="C16" s="9" t="s">
        <v>94</v>
      </c>
      <c r="D16" s="10"/>
      <c r="E16" s="9" t="s">
        <v>61</v>
      </c>
    </row>
    <row r="17" spans="1:5">
      <c r="A17" s="10"/>
      <c r="B17" t="s">
        <v>58</v>
      </c>
      <c r="C17" s="9" t="s">
        <v>95</v>
      </c>
      <c r="D17" s="10"/>
      <c r="E17" s="9" t="s">
        <v>62</v>
      </c>
    </row>
    <row r="18" spans="1:5">
      <c r="A18" s="10"/>
      <c r="B18" s="10"/>
      <c r="C18" s="9" t="s">
        <v>96</v>
      </c>
      <c r="D18" s="10"/>
      <c r="E18" s="10"/>
    </row>
    <row r="19" spans="1:5">
      <c r="A19" s="10"/>
      <c r="B19" s="10"/>
      <c r="C19" s="9" t="s">
        <v>97</v>
      </c>
      <c r="D19" s="10"/>
      <c r="E19" s="10"/>
    </row>
    <row r="20" spans="1:5">
      <c r="C20" t="s">
        <v>98</v>
      </c>
    </row>
    <row r="21" spans="1:5">
      <c r="C21" t="s">
        <v>99</v>
      </c>
    </row>
    <row r="22" spans="1:5">
      <c r="C22" t="s">
        <v>63</v>
      </c>
    </row>
  </sheetData>
  <sortState xmlns:xlrd2="http://schemas.microsoft.com/office/spreadsheetml/2017/richdata2" ref="F2:G9">
    <sortCondition ref="F2:F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Michał Wójcicki</cp:lastModifiedBy>
  <dcterms:created xsi:type="dcterms:W3CDTF">2023-02-08T19:24:03Z</dcterms:created>
  <dcterms:modified xsi:type="dcterms:W3CDTF">2026-06-21T16:54:13Z</dcterms:modified>
</cp:coreProperties>
</file>