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6" documentId="13_ncr:1_{2823C747-1AAC-5540-A72C-874416293E8D}" xr6:coauthVersionLast="47" xr6:coauthVersionMax="47" xr10:uidLastSave="{17DF9BB3-FD11-4F24-81DB-6C889014C288}"/>
  <bookViews>
    <workbookView xWindow="-120" yWindow="-120" windowWidth="29040" windowHeight="175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<sst xmlns="http://schemas.openxmlformats.org/spreadsheetml/2006/main" count="289" uniqueCount="149">
  <si>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</si>
  <si>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</si>
  <si>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</si>
  <si>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</si>
  <si>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</si>
  <si>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</si>
  <si>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</si>
  <si>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</si>
  <si>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</si>
  <si>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</si>
  <si>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</si>
  <si>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</si>
  <si>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</si>
  <si>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</si>
  <si>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</si>
  <si>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</si>
  <si>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</si>
  <si>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</si>
  <si>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</si>
  <si>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</si>
  <si>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</si>
  <si>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</si>
  <si>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</si>
  <si>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</si>
  <si>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</si>
  <si>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</si>
  <si>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</si>
  <si>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</si>
  <si>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</si>
  <si>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</si>
  <si>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</si>
  <si>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</si>
  <si>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</si>
  <si>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</si>
  <si>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</si>
  <si>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</si>
  <si>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</si>
  <si>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</si>
  <si>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</si>
  <si>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</si>
  <si>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</si>
  <si>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</si>
  <si>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</si>
  <si>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</si>
  <si>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</si>
  <si>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</si>
  <si>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</si>
  <si>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</si>
  <si>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</si>
  <si>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</si>
  <si>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</si>
  <si>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</si>
  <si>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</si>
  <si>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</si>
  <si>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</si>
  <si>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</si>
  <si>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</si>
  <si>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</si>
  <si>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</si>
  <si>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</si>
  <si>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</si>
  <si>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</si>
  <si>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</si>
  <si>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</si>
  <si>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</si>
  <si>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</si>
  <si>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</si>
  <si>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</si>
  <si>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</si>
  <si>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</si>
  <si>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</si>
  <si>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</si>
  <si>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</si>
  <si>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</si>
  <si>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</si>
  <si>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</si>
  <si>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</si>
  <si>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</si>
  <si>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</si>
  <si>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</si>
  <si>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</si>
  <si>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</si>
  <si>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</si>
  <si>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</si>
  <si>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</si>
  <si>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</si>
  <si>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</si>
  <si>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</si>
  <si>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</si>
  <si>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</si>
  <si>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</si>
  <si>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</si>
  <si>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</si>
  <si>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</si>
  <si>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</si>
  <si>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</si>
  <si>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</si>
  <si>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</si>
  <si>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</si>
  <si>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</si>
  <si>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</si>
  <si>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</si>
  <si>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</si>
  <si>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</si>
  <si>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</si>
  <si>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</si>
  <si>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</si>
  <si>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</si>
  <si>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</si>
  <si>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</si>
  <si>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</si>
  <si>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</si>
  <si>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</si>
  <si>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</si>
  <si>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</si>
  <si>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</si>
  <si>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</si>
  <si>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</si>
  <si>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</si>
  <si>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</si>
  <si>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Kaverinviridae</t>
  </si>
  <si>
    <t>Kaverinvirus</t>
  </si>
  <si>
    <t>Kaverinvirus Mithridates</t>
  </si>
  <si>
    <t>Kaverinvirus AM24</t>
  </si>
  <si>
    <t>Kaverinvirus Bestia</t>
  </si>
  <si>
    <t>Kaverinvirus Ab15</t>
  </si>
  <si>
    <t>Kaverinvirus Herod</t>
  </si>
  <si>
    <t>Kaverinvirus Argenteus</t>
  </si>
  <si>
    <t>MW316731</t>
  </si>
  <si>
    <t>Acinetobacter phage Mithridates</t>
  </si>
  <si>
    <t>Acinetobacter phage AM24</t>
  </si>
  <si>
    <t>KY000079</t>
  </si>
  <si>
    <t>Acinetobacter phage Bestia</t>
  </si>
  <si>
    <t>MW316733</t>
  </si>
  <si>
    <t>Acinetobacter phage sp.A.bc79V-Sh</t>
  </si>
  <si>
    <t>PZ362306</t>
  </si>
  <si>
    <t>PX121509</t>
  </si>
  <si>
    <t>Acinetobacter phage AbYfo_2</t>
  </si>
  <si>
    <t>Acinetobacter phage Ab15</t>
  </si>
  <si>
    <t>PP763259</t>
  </si>
  <si>
    <t>Acinetobacter phage Herod</t>
  </si>
  <si>
    <t>MW316732</t>
  </si>
  <si>
    <t>Acinetobacter phage Argenteus</t>
  </si>
  <si>
    <t>PX131141</t>
  </si>
  <si>
    <t>Acinetobacter phage YMC13/03/R2096</t>
  </si>
  <si>
    <t>KM672662</t>
  </si>
  <si>
    <t>Kaverinvirus ABc79VSh</t>
  </si>
  <si>
    <t>Kaverinvirus R2096</t>
  </si>
  <si>
    <t>Kaverinvirus AbYfo2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</si>
</sst>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charset val="23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9">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2" zoomScale="110" zoomScaleNormal="11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113</v>
      </c>
    </row>
    <row r="2" spans="2:2" ht="267.75">
      <c r="B2" s="32" t="s">
        <v>114</v>
      </c>
    </row>
  </sheetData>
  <conditionalFormatting sqref="B2">
    <cfRule type="expression" dxfId="9"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31"/>
  <sheetViews>
    <sheetView tabSelected="1" topLeftCell="Q1" zoomScale="90" zoomScaleNormal="90" workbookViewId="0">
      <pane ySplit="4" topLeftCell="A5" activePane="bottomLeft" state="frozen"/>
      <selection pane="bottomLeft" activeCell="AD12" sqref="AD12"/>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3.5" style="14" bestFit="1" customWidth="1"/>
    <col min="17" max="17" width="10.875" style="14"/>
    <col min="18" max="18" width="15.875" style="14" bestFit="1" customWidth="1"/>
    <col min="19" max="19" width="10.875" style="14"/>
    <col min="20" max="20" width="11.125" style="14" bestFit="1"/>
    <col min="21" max="21" width="10.875" style="14"/>
    <col min="22" max="22" width="13.375" style="14" bestFit="1" customWidth="1"/>
    <col min="23" max="25" width="10.875" style="14"/>
    <col min="26" max="26" width="13.875" style="14" customWidth="1"/>
    <col min="27" max="27" width="17.125" style="14" bestFit="1" customWidth="1"/>
    <col min="28" max="28" width="16.625" style="14" customWidth="1"/>
    <col min="29" max="29" width="10.875" style="14"/>
    <col min="30" max="30" width="25.375" style="26" bestFit="1" customWidth="1"/>
    <col min="31" max="31" width="31.375" style="4" customWidth="1"/>
    <col min="32" max="32" width="30" style="4" bestFit="1" customWidth="1"/>
    <col min="33" max="33" width="12" style="4" customWidth="1"/>
    <col min="34" max="34" width="10" style="4"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81</v>
      </c>
      <c r="B1" s="46" t="s">
        <v>112</v>
      </c>
      <c r="C1" s="46"/>
      <c r="D1" s="46"/>
      <c r="E1" s="47" t="str">
        <f ca="1">IF(LEN(cellFilenameFormatErrors)=0,LEFT(cellBaseFilename,9),"Code is automatically derived from the filename: 'YEAR.###X.[STATUS.][v#.]DESCRIPTION.xlsx', X=SC code")</f>
        <v>2026.054B</v>
      </c>
      <c r="F1" s="47"/>
      <c r="G1" s="47"/>
      <c r="H1" s="47"/>
      <c r="I1" s="47"/>
      <c r="J1" s="47"/>
      <c r="K1" s="47"/>
      <c r="L1" s="47"/>
      <c r="M1" s="47"/>
      <c r="N1" s="47"/>
      <c r="O1" s="47"/>
      <c r="P1" s="37"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8"/>
      <c r="R1" s="38"/>
      <c r="S1" s="38"/>
      <c r="T1" s="38"/>
      <c r="U1" s="38"/>
      <c r="V1" s="38"/>
      <c r="W1" s="38"/>
      <c r="X1" s="38"/>
      <c r="Y1" s="38"/>
      <c r="Z1" s="38"/>
      <c r="AA1" s="38"/>
      <c r="AB1" s="38"/>
      <c r="AC1" s="38"/>
      <c r="AD1" s="29" t="s">
        <v>28</v>
      </c>
      <c r="AE1" s="25" t="str" cm="1">
        <f t="array" aca="1" ref="AE1" ca="1">MID(CELL("filename",'Proposal Template'!$B$1),SEARCH("[",CELL("filename",'Proposal Template'!$B$1))+1, SEARCH("]",CELL("filename",'Proposal Template'!$B$1))-SEARCH("[",CELL("filename",'Proposal Template'!$B$1))-1)</f>
        <v>2026.054B.N.v1.Kaverinviridae_1nf_1ng_9ns.xlsx</v>
      </c>
      <c r="AF1" s="23"/>
      <c r="AG1" s="16"/>
      <c r="AH1" s="16"/>
      <c r="AI1" s="16"/>
      <c r="AJ1" s="16"/>
      <c r="AK1" s="16"/>
      <c r="AL1" s="16"/>
      <c r="AM1" s="16"/>
      <c r="AN1" s="16"/>
      <c r="AO1"/>
    </row>
    <row r="2" spans="1:41" ht="18.75">
      <c r="A2" s="18" t="s">
        <v>115</v>
      </c>
      <c r="B2" s="46" t="s">
        <v>111</v>
      </c>
      <c r="C2" s="46"/>
      <c r="D2" s="46"/>
      <c r="E2" s="48"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8"/>
      <c r="G2" s="48"/>
      <c r="H2" s="48"/>
      <c r="I2" s="48"/>
      <c r="J2" s="48"/>
      <c r="K2" s="48"/>
      <c r="L2" s="48"/>
      <c r="M2" s="48"/>
      <c r="N2" s="48"/>
      <c r="O2" s="48"/>
      <c r="P2" s="39" t="str">
        <f ca="1">_xlfn.CONCAT(
IF(NOT(ISERROR(AF2)),"","Study Section code ('"&amp;AE2&amp;"') is not valid; ")
)</f>
        <v/>
      </c>
      <c r="Q2" s="40"/>
      <c r="R2" s="40"/>
      <c r="S2" s="40"/>
      <c r="T2" s="40"/>
      <c r="U2" s="40"/>
      <c r="V2" s="40"/>
      <c r="W2" s="40"/>
      <c r="X2" s="40"/>
      <c r="Y2" s="40"/>
      <c r="Z2" s="40"/>
      <c r="AA2" s="40"/>
      <c r="AB2" s="40"/>
      <c r="AC2" s="40"/>
      <c r="AD2" s="30" t="s">
        <v>28</v>
      </c>
      <c r="AE2" s="24" t="str">
        <f ca="1">MID(AE1,9,1)</f>
        <v>B</v>
      </c>
      <c r="AF2" s="24" t="str">
        <f ca="1">VLOOKUP(AE2,studySectionCodeLUT,2,FALSE)</f>
        <v>Bacterial viruses (B) proposals</v>
      </c>
      <c r="AG2" s="3"/>
      <c r="AH2" s="3"/>
      <c r="AI2" s="3"/>
      <c r="AJ2" s="3"/>
      <c r="AK2" s="3"/>
      <c r="AL2" s="3"/>
      <c r="AM2" s="3"/>
      <c r="AN2" s="3"/>
    </row>
    <row r="3" spans="1:41" ht="36" customHeight="1">
      <c r="A3" s="41" t="s">
        <v>21</v>
      </c>
      <c r="B3" s="41"/>
      <c r="C3" s="41"/>
      <c r="D3" s="41"/>
      <c r="E3" s="41"/>
      <c r="F3" s="41"/>
      <c r="G3" s="41"/>
      <c r="H3" s="41"/>
      <c r="I3" s="41"/>
      <c r="J3" s="41"/>
      <c r="K3" s="41"/>
      <c r="L3" s="41"/>
      <c r="M3" s="41"/>
      <c r="N3" s="41"/>
      <c r="O3" s="41"/>
      <c r="P3" s="42" t="s">
        <v>22</v>
      </c>
      <c r="Q3" s="42"/>
      <c r="R3" s="42"/>
      <c r="S3" s="42"/>
      <c r="T3" s="42"/>
      <c r="U3" s="42"/>
      <c r="V3" s="42"/>
      <c r="W3" s="42"/>
      <c r="X3" s="42"/>
      <c r="Y3" s="42"/>
      <c r="Z3" s="42"/>
      <c r="AA3" s="42"/>
      <c r="AB3" s="42"/>
      <c r="AC3" s="42"/>
      <c r="AD3" s="42"/>
      <c r="AE3" s="43" t="s">
        <v>110</v>
      </c>
      <c r="AF3" s="44"/>
      <c r="AG3" s="44"/>
      <c r="AH3" s="44"/>
      <c r="AI3" s="44"/>
      <c r="AJ3" s="44"/>
      <c r="AK3" s="45"/>
      <c r="AL3" s="35" t="s">
        <v>109</v>
      </c>
      <c r="AM3" s="36"/>
      <c r="AN3" s="31" t="s">
        <v>23</v>
      </c>
    </row>
    <row r="4" spans="1:41" s="8" customFormat="1" ht="32.1"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116</v>
      </c>
      <c r="R5" s="34" t="s">
        <v>117</v>
      </c>
      <c r="T5" s="34" t="s">
        <v>118</v>
      </c>
      <c r="V5" s="34" t="s">
        <v>119</v>
      </c>
      <c r="Z5" s="14" t="s">
        <v>120</v>
      </c>
      <c r="AI5" s="4" t="s">
        <v>24</v>
      </c>
      <c r="AJ5" s="4" t="s">
        <v>25</v>
      </c>
      <c r="AK5" s="4" t="s">
        <v>36</v>
      </c>
      <c r="AL5" s="15" t="s">
        <v>27</v>
      </c>
      <c r="AM5" s="15" t="s">
        <v>42</v>
      </c>
    </row>
    <row r="6" spans="1:41">
      <c r="P6" s="34" t="s">
        <v>116</v>
      </c>
      <c r="R6" s="34" t="s">
        <v>117</v>
      </c>
      <c r="T6" s="34" t="s">
        <v>118</v>
      </c>
      <c r="V6" s="34" t="s">
        <v>119</v>
      </c>
      <c r="Z6" s="14" t="s">
        <v>120</v>
      </c>
      <c r="AB6" s="14" t="s">
        <v>121</v>
      </c>
      <c r="AI6" s="4" t="s">
        <v>24</v>
      </c>
      <c r="AJ6" s="4" t="s">
        <v>25</v>
      </c>
      <c r="AK6" s="4" t="s">
        <v>36</v>
      </c>
      <c r="AL6" s="15" t="s">
        <v>27</v>
      </c>
      <c r="AM6" s="15" t="s">
        <v>35</v>
      </c>
    </row>
    <row r="7" spans="1:41">
      <c r="P7" s="34" t="s">
        <v>116</v>
      </c>
      <c r="R7" s="34" t="s">
        <v>117</v>
      </c>
      <c r="T7" s="34" t="s">
        <v>118</v>
      </c>
      <c r="V7" s="34" t="s">
        <v>119</v>
      </c>
      <c r="Z7" s="14" t="s">
        <v>120</v>
      </c>
      <c r="AB7" s="14" t="s">
        <v>121</v>
      </c>
      <c r="AD7" s="26" t="s">
        <v>122</v>
      </c>
      <c r="AE7" s="4" t="s">
        <v>128</v>
      </c>
      <c r="AF7" s="4" t="s">
        <v>129</v>
      </c>
      <c r="AI7" s="4" t="s">
        <v>24</v>
      </c>
      <c r="AJ7" s="4" t="s">
        <v>25</v>
      </c>
      <c r="AK7" s="4" t="s">
        <v>36</v>
      </c>
      <c r="AL7" s="15" t="s">
        <v>27</v>
      </c>
      <c r="AM7" s="15" t="s">
        <v>28</v>
      </c>
    </row>
    <row r="8" spans="1:41">
      <c r="P8" s="34" t="s">
        <v>116</v>
      </c>
      <c r="R8" s="34" t="s">
        <v>117</v>
      </c>
      <c r="T8" s="34" t="s">
        <v>118</v>
      </c>
      <c r="V8" s="34" t="s">
        <v>119</v>
      </c>
      <c r="Z8" s="14" t="s">
        <v>120</v>
      </c>
      <c r="AB8" s="14" t="s">
        <v>121</v>
      </c>
      <c r="AD8" s="26" t="s">
        <v>123</v>
      </c>
      <c r="AE8" s="4" t="s">
        <v>131</v>
      </c>
      <c r="AF8" s="4" t="s">
        <v>130</v>
      </c>
      <c r="AI8" s="4" t="s">
        <v>24</v>
      </c>
      <c r="AJ8" s="4" t="s">
        <v>25</v>
      </c>
      <c r="AK8" s="4" t="s">
        <v>36</v>
      </c>
      <c r="AL8" s="15" t="s">
        <v>27</v>
      </c>
      <c r="AM8" s="15" t="s">
        <v>28</v>
      </c>
    </row>
    <row r="9" spans="1:41">
      <c r="P9" s="34" t="s">
        <v>116</v>
      </c>
      <c r="R9" s="34" t="s">
        <v>117</v>
      </c>
      <c r="T9" s="34" t="s">
        <v>118</v>
      </c>
      <c r="V9" s="34" t="s">
        <v>119</v>
      </c>
      <c r="Z9" s="14" t="s">
        <v>120</v>
      </c>
      <c r="AB9" s="14" t="s">
        <v>121</v>
      </c>
      <c r="AD9" s="26" t="s">
        <v>124</v>
      </c>
      <c r="AE9" s="4" t="s">
        <v>133</v>
      </c>
      <c r="AF9" s="4" t="s">
        <v>132</v>
      </c>
      <c r="AI9" s="4" t="s">
        <v>24</v>
      </c>
      <c r="AJ9" s="4" t="s">
        <v>25</v>
      </c>
      <c r="AK9" s="4" t="s">
        <v>36</v>
      </c>
      <c r="AL9" s="15" t="s">
        <v>27</v>
      </c>
      <c r="AM9" s="15" t="s">
        <v>28</v>
      </c>
    </row>
    <row r="10" spans="1:41">
      <c r="P10" s="34" t="s">
        <v>116</v>
      </c>
      <c r="R10" s="34" t="s">
        <v>117</v>
      </c>
      <c r="T10" s="34" t="s">
        <v>118</v>
      </c>
      <c r="V10" s="34" t="s">
        <v>119</v>
      </c>
      <c r="Z10" s="14" t="s">
        <v>120</v>
      </c>
      <c r="AB10" s="14" t="s">
        <v>121</v>
      </c>
      <c r="AD10" s="26" t="s">
        <v>146</v>
      </c>
      <c r="AE10" s="4" t="s">
        <v>135</v>
      </c>
      <c r="AF10" s="4" t="s">
        <v>134</v>
      </c>
      <c r="AI10" s="4" t="s">
        <v>24</v>
      </c>
      <c r="AJ10" s="4" t="s">
        <v>25</v>
      </c>
      <c r="AK10" s="4" t="s">
        <v>36</v>
      </c>
      <c r="AL10" s="15" t="s">
        <v>27</v>
      </c>
      <c r="AM10" s="15" t="s">
        <v>28</v>
      </c>
    </row>
    <row r="11" spans="1:41">
      <c r="P11" s="34" t="s">
        <v>116</v>
      </c>
      <c r="R11" s="34" t="s">
        <v>117</v>
      </c>
      <c r="T11" s="34" t="s">
        <v>118</v>
      </c>
      <c r="V11" s="34" t="s">
        <v>119</v>
      </c>
      <c r="Z11" s="14" t="s">
        <v>120</v>
      </c>
      <c r="AB11" s="14" t="s">
        <v>121</v>
      </c>
      <c r="AD11" s="26" t="s">
        <v>148</v>
      </c>
      <c r="AE11" s="4" t="s">
        <v>136</v>
      </c>
      <c r="AF11" s="4" t="s">
        <v>137</v>
      </c>
      <c r="AI11" s="4" t="s">
        <v>24</v>
      </c>
      <c r="AJ11" s="4" t="s">
        <v>25</v>
      </c>
      <c r="AK11" s="4" t="s">
        <v>36</v>
      </c>
      <c r="AL11" s="15" t="s">
        <v>27</v>
      </c>
      <c r="AM11" s="15" t="s">
        <v>28</v>
      </c>
    </row>
    <row r="12" spans="1:41">
      <c r="P12" s="34" t="s">
        <v>116</v>
      </c>
      <c r="R12" s="34" t="s">
        <v>117</v>
      </c>
      <c r="T12" s="34" t="s">
        <v>118</v>
      </c>
      <c r="V12" s="34" t="s">
        <v>119</v>
      </c>
      <c r="Z12" s="14" t="s">
        <v>120</v>
      </c>
      <c r="AB12" s="14" t="s">
        <v>121</v>
      </c>
      <c r="AD12" s="26" t="s">
        <v>125</v>
      </c>
      <c r="AE12" s="4" t="s">
        <v>139</v>
      </c>
      <c r="AF12" s="4" t="s">
        <v>138</v>
      </c>
      <c r="AI12" s="4" t="s">
        <v>24</v>
      </c>
      <c r="AJ12" s="4" t="s">
        <v>25</v>
      </c>
      <c r="AK12" s="4" t="s">
        <v>36</v>
      </c>
      <c r="AL12" s="15" t="s">
        <v>27</v>
      </c>
      <c r="AM12" s="15" t="s">
        <v>28</v>
      </c>
    </row>
    <row r="13" spans="1:41">
      <c r="P13" s="34" t="s">
        <v>116</v>
      </c>
      <c r="R13" s="34" t="s">
        <v>117</v>
      </c>
      <c r="T13" s="34" t="s">
        <v>118</v>
      </c>
      <c r="V13" s="34" t="s">
        <v>119</v>
      </c>
      <c r="Z13" s="14" t="s">
        <v>120</v>
      </c>
      <c r="AB13" s="14" t="s">
        <v>121</v>
      </c>
      <c r="AD13" s="26" t="s">
        <v>126</v>
      </c>
      <c r="AE13" s="4" t="s">
        <v>141</v>
      </c>
      <c r="AF13" s="4" t="s">
        <v>140</v>
      </c>
      <c r="AI13" s="4" t="s">
        <v>24</v>
      </c>
      <c r="AJ13" s="4" t="s">
        <v>25</v>
      </c>
      <c r="AK13" s="4" t="s">
        <v>36</v>
      </c>
      <c r="AL13" s="15" t="s">
        <v>27</v>
      </c>
      <c r="AM13" s="15" t="s">
        <v>28</v>
      </c>
    </row>
    <row r="14" spans="1:41">
      <c r="P14" s="34" t="s">
        <v>116</v>
      </c>
      <c r="R14" s="34" t="s">
        <v>117</v>
      </c>
      <c r="T14" s="34" t="s">
        <v>118</v>
      </c>
      <c r="V14" s="34" t="s">
        <v>119</v>
      </c>
      <c r="Z14" s="14" t="s">
        <v>120</v>
      </c>
      <c r="AB14" s="14" t="s">
        <v>121</v>
      </c>
      <c r="AD14" s="26" t="s">
        <v>127</v>
      </c>
      <c r="AE14" s="4" t="s">
        <v>143</v>
      </c>
      <c r="AF14" s="4" t="s">
        <v>142</v>
      </c>
      <c r="AI14" s="4" t="s">
        <v>24</v>
      </c>
      <c r="AJ14" s="4" t="s">
        <v>25</v>
      </c>
      <c r="AK14" s="4" t="s">
        <v>36</v>
      </c>
      <c r="AL14" s="15" t="s">
        <v>27</v>
      </c>
      <c r="AM14" s="15" t="s">
        <v>28</v>
      </c>
    </row>
    <row r="15" spans="1:41">
      <c r="P15" s="34" t="s">
        <v>116</v>
      </c>
      <c r="R15" s="34" t="s">
        <v>117</v>
      </c>
      <c r="T15" s="34" t="s">
        <v>118</v>
      </c>
      <c r="V15" s="34" t="s">
        <v>119</v>
      </c>
      <c r="Z15" s="14" t="s">
        <v>120</v>
      </c>
      <c r="AB15" s="14" t="s">
        <v>121</v>
      </c>
      <c r="AD15" s="26" t="s">
        <v>147</v>
      </c>
      <c r="AE15" s="4" t="s">
        <v>145</v>
      </c>
      <c r="AF15" s="4" t="s">
        <v>144</v>
      </c>
      <c r="AI15" s="4" t="s">
        <v>24</v>
      </c>
      <c r="AJ15" s="4" t="s">
        <v>25</v>
      </c>
      <c r="AK15" s="4" t="s">
        <v>36</v>
      </c>
      <c r="AL15" s="15" t="s">
        <v>27</v>
      </c>
      <c r="AM15" s="15" t="s">
        <v>28</v>
      </c>
    </row>
    <row r="16" spans="1:41">
      <c r="P16" s="34"/>
      <c r="R16" s="34"/>
      <c r="T16" s="34"/>
      <c r="V16" s="34"/>
    </row>
    <row r="17" spans="16:22">
      <c r="P17" s="34"/>
      <c r="R17" s="34"/>
      <c r="T17" s="34"/>
      <c r="V17" s="34"/>
    </row>
    <row r="18" spans="16:22">
      <c r="P18" s="34"/>
      <c r="R18" s="34"/>
      <c r="T18" s="34"/>
      <c r="V18" s="34"/>
    </row>
    <row r="19" spans="16:22">
      <c r="P19" s="34"/>
      <c r="R19" s="34"/>
      <c r="T19" s="34"/>
      <c r="V19" s="34"/>
    </row>
    <row r="20" spans="16:22">
      <c r="P20" s="34"/>
      <c r="R20" s="34"/>
      <c r="T20" s="34"/>
      <c r="V20" s="34"/>
    </row>
    <row r="21" spans="16:22">
      <c r="P21" s="34"/>
      <c r="R21" s="34"/>
      <c r="T21" s="34"/>
      <c r="V21" s="34"/>
    </row>
    <row r="22" spans="16:22">
      <c r="P22" s="34"/>
      <c r="R22" s="34"/>
      <c r="T22" s="34"/>
      <c r="V22" s="34"/>
    </row>
    <row r="23" spans="16:22">
      <c r="P23" s="34"/>
      <c r="R23" s="34"/>
      <c r="T23" s="34"/>
      <c r="V23" s="34"/>
    </row>
    <row r="24" spans="16:22">
      <c r="P24" s="34"/>
      <c r="R24" s="34"/>
      <c r="T24" s="34"/>
      <c r="V24" s="34"/>
    </row>
    <row r="25" spans="16:22">
      <c r="P25" s="34"/>
      <c r="R25" s="34"/>
      <c r="T25" s="34"/>
      <c r="V25" s="34"/>
    </row>
    <row r="26" spans="16:22">
      <c r="P26" s="34"/>
      <c r="R26" s="34"/>
      <c r="T26" s="34"/>
      <c r="V26" s="34"/>
    </row>
    <row r="27" spans="16:22">
      <c r="P27" s="34"/>
      <c r="R27" s="34"/>
      <c r="T27" s="34"/>
      <c r="V27" s="34"/>
    </row>
    <row r="28" spans="16:22">
      <c r="P28" s="34"/>
      <c r="R28" s="34"/>
      <c r="T28" s="34"/>
      <c r="V28" s="34"/>
    </row>
    <row r="29" spans="16:22">
      <c r="P29" s="34"/>
      <c r="R29" s="34"/>
      <c r="T29" s="34"/>
      <c r="V29" s="34"/>
    </row>
    <row r="30" spans="16:22">
      <c r="P30" s="34"/>
      <c r="R30" s="34"/>
      <c r="T30" s="34"/>
      <c r="V30" s="34"/>
    </row>
    <row r="31" spans="16:22">
      <c r="P31" s="34"/>
      <c r="R31" s="34"/>
      <c r="T31" s="34"/>
      <c r="V31" s="34"/>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8" priority="20">
      <formula>ROW(A1)&gt;5</formula>
    </cfRule>
  </conditionalFormatting>
  <conditionalFormatting sqref="P1:P31 AC3:AC7 Q3:AB31 AC12:AC31 P32:AC1048568">
    <cfRule type="expression" dxfId="7" priority="22">
      <formula>AND(NOT(ISBLANK(P1)),COUNTA(Q1:$AD1)=0)</formula>
    </cfRule>
  </conditionalFormatting>
  <conditionalFormatting sqref="P4:AC1048576">
    <cfRule type="containsText" dxfId="6" priority="21" operator="containsText" text=" ">
      <formula>NOT(ISERROR(SEARCH(" ",P4)))</formula>
    </cfRule>
  </conditionalFormatting>
  <conditionalFormatting sqref="P1048569:AC1048576">
    <cfRule type="expression" dxfId="5" priority="41">
      <formula>AND(NOT(ISBLANK(P1048569)),COUNTA(Q1048569:$AD1048570)=0)</formula>
    </cfRule>
  </conditionalFormatting>
  <conditionalFormatting sqref="AC8:AC10">
    <cfRule type="expression" dxfId="4" priority="48">
      <formula>AND(NOT(ISBLANK(AC8)),COUNTA(AD9:$AD9)=0)</formula>
    </cfRule>
  </conditionalFormatting>
  <conditionalFormatting sqref="AC11">
    <cfRule type="expression" dxfId="3" priority="49">
      <formula>AND(NOT(ISBLANK(AC11)),COUNTA(#REF!)=0)</formula>
    </cfRule>
  </conditionalFormatting>
  <conditionalFormatting sqref="AD1:AD8 AD11:AD1048576">
    <cfRule type="expression" dxfId="2" priority="36">
      <formula>NOT(OR(OR(AD1="",AD1="Species"),_xlfn.CONCAT(AB1," ")=LEFT(AD1,LEN(AB1)+1)))</formula>
    </cfRule>
  </conditionalFormatting>
  <conditionalFormatting sqref="AD9:AD11">
    <cfRule type="expression" dxfId="1" priority="54">
      <formula>NOT(OR(OR(AD9="",AD9="Species"),_xlfn.CONCAT(AB8," ")=LEFT(AD9,LEN(AB8)+1)))</formula>
    </cfRule>
  </conditionalFormatting>
  <conditionalFormatting sqref="AM4:AM1048576">
    <cfRule type="expression" dxfId="0" priority="38">
      <formula>NOT(AM4=proposedRank)</formula>
    </cfRule>
  </conditionalFormatting>
  <dataValidations count="7">
    <dataValidation type="custom" allowBlank="1" showInputMessage="1" showErrorMessage="1" errorTitle="Binomial Naming" error="Species name must start with the name of it's genus." promptTitle="binomial" sqref="AD1:AD3" xr:uid="{16EFD573-3C10-DF46-8D69-25564E944413}">
      <formula1>OR(LEFT(AD1048567,LEN(AB1048567))=AB1048567,AD1048567="Species")</formula1>
    </dataValidation>
    <dataValidation type="custom" allowBlank="1" showInputMessage="1" showErrorMessage="1" errorTitle="Binomial Naming" error="Species name must start with the name of it's genus." promptTitle="binomial" sqref="AD4 AD18" xr:uid="{83094268-EE2D-C344-9307-4421B88133E0}">
      <formula1>OR(LEFT(#REF!,LEN(#REF!))=#REF!,#REF!="Species")</formula1>
    </dataValidation>
    <dataValidation type="custom" allowBlank="1" showInputMessage="1" showErrorMessage="1" errorTitle="Binomial Naming" error="Species name must start with the name of it's genus." promptTitle="binomial" sqref="AD5:AD7 AD19:AD1048576" xr:uid="{0821D176-C77A-7D4E-944E-CFEB43FAAF20}">
      <formula1>OR(LEFT(AD1,LEN(AB1))=AB1,AD1="Species")</formula1>
    </dataValidation>
    <dataValidation type="custom" allowBlank="1" showInputMessage="1" showErrorMessage="1" errorTitle="Binomial Naming" error="Species name must start with the name of it's genus." promptTitle="binomial" sqref="AD9:AD10 AD17" xr:uid="{86D251FE-F9CC-2742-A7A3-4ACFD85D056C}">
      <formula1>OR(LEFT(AD6,LEN(AB6))=AB6,AD6="Species")</formula1>
    </dataValidation>
    <dataValidation type="custom" allowBlank="1" showInputMessage="1" showErrorMessage="1" errorTitle="Binomial Naming" error="Species name must start with the name of it's genus." promptTitle="binomial" sqref="AD12:AD13" xr:uid="{8688100D-9B2B-9B41-88D5-E4B9CD610736}">
      <formula1>OR(LEFT(AD10,LEN(AB9))=AB9,AD10="Species")</formula1>
    </dataValidation>
    <dataValidation type="custom" allowBlank="1" showInputMessage="1" showErrorMessage="1" errorTitle="Binomial Naming" error="Species name must start with the name of it's genus." promptTitle="binomial" sqref="AD14:AD16 AD11" xr:uid="{AF8224E4-9A0A-394E-8331-E9211F41E060}">
      <formula1>OR(LEFT(AD9,LEN(AB9))=AB9,AD9="Species")</formula1>
    </dataValidation>
    <dataValidation allowBlank="1" showErrorMessage="1" errorTitle="No spaces allowed" error="Taxon names above the rank of species may NOT contain spaces." promptTitle="No spaces allowed" prompt="Taxon names above the rank of species may NOT contain spaces." sqref="Q3:AC1048576 P1:P1048576" xr:uid="{E6AE93AB-D870-9245-94D2-E779C1A6B20D}"/>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58C6CFF8-8CD7-964E-8D9A-BA777795146E}">
          <x14:formula1>
            <xm:f>'Menu Items (Do not change)'!$E:$E</xm:f>
          </x14:formula1>
          <xm:sqref>AM1:AM2 AM4:AM1048576</xm:sqref>
        </x14:dataValidation>
        <x14:dataValidation type="list" errorStyle="warning" allowBlank="1" showInputMessage="1" showErrorMessage="1" xr:uid="{B3192825-B44C-5342-BA1F-066A0D4C9526}">
          <x14:formula1>
            <xm:f>'Menu Items (Do not change)'!$D:$D</xm:f>
          </x14:formula1>
          <xm:sqref>AL1:AL2 AL4:AL1048576</xm:sqref>
        </x14:dataValidation>
        <x14:dataValidation type="list" allowBlank="1" showInputMessage="1" showErrorMessage="1" xr:uid="{31E58CA0-0D3B-7D43-9425-3ABE68A76DA1}">
          <x14:formula1>
            <xm:f>'Menu Items (Do not change)'!$A:$A</xm:f>
          </x14:formula1>
          <xm:sqref>AI1:AI1048576</xm:sqref>
        </x14:dataValidation>
        <x14:dataValidation type="list" allowBlank="1" showInputMessage="1" showErrorMessage="1" xr:uid="{BFD05CE4-D7BA-C24F-BF46-A632ABE9D347}">
          <x14:formula1>
            <xm:f>'Menu Items (Do not change)'!$B:$B</xm:f>
          </x14:formula1>
          <xm:sqref>AJ1:AJ1048576</xm:sqref>
        </x14:dataValidation>
        <x14:dataValidation type="list" allowBlank="1" showInputMessage="1" showErrorMessage="1" xr:uid="{089DE58F-0612-5C4B-A66E-BD9F9FEFAFA1}">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2026-09-17T10:32:59Z</dcterms:modified>
</cp:coreProperties>
</file>