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8A6FE0FD-2F38-4FBC-A9C3-002465B02E0F}" xr6:coauthVersionLast="47" xr6:coauthVersionMax="47" xr10:uidLastSave="{192230F7-6172-4624-A516-AC7B690F45A3}"/>
  <bookViews>
    <workbookView xWindow="1380" yWindow="1575" windowWidth="21600" windowHeight="112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l="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<sst xmlns="http://schemas.openxmlformats.org/spreadsheetml/2006/main" count="164" uniqueCount="125">
  <si>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</si>
  <si>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</si>
  <si>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</si>
  <si>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</si>
  <si>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</si>
  <si>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</si>
  <si>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</si>
  <si>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</si>
  <si>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</si>
  <si>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</si>
  <si>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</si>
  <si>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</si>
  <si>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</si>
  <si>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</si>
  <si>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</si>
  <si>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</si>
  <si>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</si>
  <si>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</si>
  <si>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</si>
  <si>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</si>
  <si>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</si>
  <si>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</si>
  <si>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</si>
  <si>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</si>
  <si>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</si>
  <si>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</si>
  <si>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</si>
  <si>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</si>
  <si>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</si>
  <si>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</si>
  <si>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</si>
  <si>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</si>
  <si>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</si>
  <si>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</si>
  <si>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</si>
  <si>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</si>
  <si>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</si>
  <si>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</si>
  <si>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</si>
  <si>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</si>
  <si>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</si>
  <si>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</si>
  <si>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</si>
  <si>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</si>
  <si>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</si>
  <si>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</si>
  <si>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</si>
  <si>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</si>
  <si>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</si>
  <si>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</si>
  <si>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</si>
  <si>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</si>
  <si>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</si>
  <si>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</si>
  <si>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</si>
  <si>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</si>
  <si>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</si>
  <si>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</si>
  <si>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</si>
  <si>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</si>
  <si>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</si>
  <si>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</si>
  <si>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</si>
  <si>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</si>
  <si>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</si>
  <si>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</si>
  <si>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</si>
  <si>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</si>
  <si>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</si>
  <si>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</si>
  <si>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</si>
  <si>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</si>
  <si>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</si>
  <si>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</si>
  <si>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</si>
  <si>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</si>
  <si>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</si>
  <si>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</si>
  <si>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</si>
  <si>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</si>
  <si>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</si>
  <si>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</si>
  <si>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</si>
  <si>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</si>
  <si>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</si>
  <si>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</si>
  <si>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</si>
  <si>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</si>
  <si>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</si>
  <si>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</si>
  <si>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</si>
  <si>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</si>
  <si>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</si>
  <si>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</si>
  <si>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</si>
  <si>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</si>
  <si>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</si>
  <si>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</si>
  <si>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</si>
  <si>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</si>
  <si>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</si>
  <si>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</si>
  <si>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</si>
  <si>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</si>
  <si>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</si>
  <si>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</si>
  <si>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</si>
  <si>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</si>
  <si>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</si>
  <si>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</si>
  <si>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</si>
  <si>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</si>
  <si>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</si>
  <si>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</si>
  <si>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</si>
  <si>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</si>
  <si>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</si>
  <si>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</si>
  <si>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</si>
  <si>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</si>
  <si>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Acinetobacter phage Marjan1</t>
  </si>
  <si>
    <t>Hirszfeldviridae</t>
  </si>
  <si>
    <t>PZ459652.1</t>
  </si>
  <si>
    <t>Hyrcaniavirus</t>
  </si>
  <si>
    <t>Hyrcaniavirus gorganense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</si>
</sst>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
      <sz val="8"/>
      <name val="Calibri"/>
      <family val="2"/>
      <scheme val="minor"/>
    </font>
    <font>
      <sz val="11"/>
      <color rgb="FF000000"/>
      <name val="Lucida Grande"/>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64">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0" fillId="6" borderId="1" xfId="0" applyFill="1" applyBorder="1" applyAlignment="1">
      <alignment horizontal="center"/>
    </xf>
    <xf numFmtId="0" fontId="0" fillId="8" borderId="1" xfId="0" applyFill="1" applyBorder="1" applyAlignment="1">
      <alignment horizontal="center"/>
    </xf>
    <xf numFmtId="0" fontId="0" fillId="7" borderId="1" xfId="0" applyFill="1" applyBorder="1" applyAlignment="1">
      <alignment horizontal="center"/>
    </xf>
    <xf numFmtId="0" fontId="0" fillId="7" borderId="1" xfId="0" applyFill="1" applyBorder="1" applyAlignment="1">
      <alignment horizontal="center" vertical="center"/>
    </xf>
    <xf numFmtId="0" fontId="0" fillId="6" borderId="1" xfId="0" applyFill="1" applyBorder="1" applyAlignment="1">
      <alignment horizontal="center" vertical="center"/>
    </xf>
    <xf numFmtId="0" fontId="0" fillId="8" borderId="1" xfId="0" applyFill="1" applyBorder="1" applyAlignment="1">
      <alignment horizontal="center" vertical="center"/>
    </xf>
    <xf numFmtId="0" fontId="0" fillId="4" borderId="1" xfId="0" applyFill="1" applyBorder="1" applyAlignment="1">
      <alignment horizontal="center" vertical="center"/>
    </xf>
    <xf numFmtId="0" fontId="30" fillId="7" borderId="1" xfId="0" applyFont="1" applyFill="1" applyBorder="1" applyAlignment="1">
      <alignment horizontal="center" vertical="center"/>
    </xf>
    <xf numFmtId="0" fontId="19" fillId="7" borderId="1" xfId="0" applyFont="1" applyFill="1" applyBorder="1" applyAlignment="1">
      <alignment horizontal="center" vertical="center"/>
    </xf>
    <xf numFmtId="0" fontId="0" fillId="0" borderId="1" xfId="0" applyBorder="1" applyAlignment="1">
      <alignment horizontal="center" vertical="center"/>
    </xf>
    <xf numFmtId="0" fontId="0" fillId="4" borderId="1" xfId="0" applyFill="1" applyBorder="1" applyAlignment="1">
      <alignment horizontal="center"/>
    </xf>
    <xf numFmtId="0" fontId="31" fillId="7" borderId="1" xfId="0" applyFont="1" applyFill="1" applyBorder="1" applyAlignment="1">
      <alignment horizontal="center"/>
    </xf>
    <xf numFmtId="0" fontId="0" fillId="0" borderId="1" xfId="0" applyBorder="1" applyAlignment="1">
      <alignment horizontal="center"/>
    </xf>
    <xf numFmtId="0" fontId="0" fillId="0" borderId="0" xfId="0" applyAlignment="1">
      <alignment horizontal="center"/>
    </xf>
    <xf numFmtId="0" fontId="30" fillId="7" borderId="1" xfId="0" applyFont="1" applyFill="1" applyBorder="1"/>
    <xf numFmtId="0" fontId="33" fillId="7" borderId="1" xfId="0" applyFont="1" applyFill="1" applyBorder="1" applyAlignment="1">
      <alignment horizontal="center"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C7EBDB"/>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
  <sheetViews>
    <sheetView tabSelected="1" zoomScale="130" zoomScaleNormal="130" workbookViewId="0">
      <pane ySplit="4" topLeftCell="A5" activePane="bottomLeft" state="frozen"/>
      <selection pane="bottomLeft" activeCell="AA5" sqref="AA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6.25" style="14" customWidth="1"/>
    <col min="17" max="17" width="10.75" style="14"/>
    <col min="18" max="18" width="15.375" style="14" customWidth="1"/>
    <col min="19" max="19" width="10.75" style="14"/>
    <col min="20" max="20" width="13.375" style="14" customWidth="1"/>
    <col min="21" max="21" width="10.75" style="14"/>
    <col min="22" max="22" width="18" style="14" customWidth="1"/>
    <col min="23" max="25" width="10.75" style="14"/>
    <col min="26" max="26" width="14.625" style="14" customWidth="1"/>
    <col min="27" max="27" width="10.75" style="14"/>
    <col min="28" max="28" width="14.375" style="48" customWidth="1"/>
    <col min="29" max="29" width="10.75" style="14"/>
    <col min="30" max="30" width="23.7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61" t="s">
        <v>112</v>
      </c>
      <c r="C1" s="61"/>
      <c r="D1" s="61"/>
      <c r="E1" s="62" t="str">
        <f ca="1">IF(LEN(cellFilenameFormatErrors)=0,LEFT(cellBaseFilename,9),"Code is automatically derived from the filename: 'YEAR.###X.[STATUS.][v#.]DESCRIPTION.xlsx', X=SC code")</f>
        <v>2026.007B</v>
      </c>
      <c r="F1" s="62"/>
      <c r="G1" s="62"/>
      <c r="H1" s="62"/>
      <c r="I1" s="62"/>
      <c r="J1" s="62"/>
      <c r="K1" s="62"/>
      <c r="L1" s="62"/>
      <c r="M1" s="62"/>
      <c r="N1" s="62"/>
      <c r="O1" s="62"/>
      <c r="P1" s="52"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53"/>
      <c r="R1" s="53"/>
      <c r="S1" s="53"/>
      <c r="T1" s="53"/>
      <c r="U1" s="53"/>
      <c r="V1" s="53"/>
      <c r="W1" s="53"/>
      <c r="X1" s="53"/>
      <c r="Y1" s="53"/>
      <c r="Z1" s="53"/>
      <c r="AA1" s="53"/>
      <c r="AB1" s="53"/>
      <c r="AC1" s="53"/>
      <c r="AD1" s="29" t="s">
        <v>28</v>
      </c>
      <c r="AE1" s="25" t="str" cm="1">
        <f t="array" aca="1" ref="AE1" ca="1">MID(CELL("filename",'Proposal Template'!$B$1),SEARCH("[",CELL("filename",'Proposal Template'!$B$1))+1, SEARCH("]",CELL("filename",'Proposal Template'!$B$1))-SEARCH("[",CELL("filename",'Proposal Template'!$B$1))-1)</f>
        <v>2026.007B.N.v1.Hyrcaniavirus_1ng_1ns.xlsx</v>
      </c>
      <c r="AF1" s="23"/>
      <c r="AG1" s="16"/>
      <c r="AH1" s="16"/>
      <c r="AI1" s="16"/>
      <c r="AJ1" s="16"/>
      <c r="AK1" s="16"/>
      <c r="AL1" s="16"/>
      <c r="AM1" s="16"/>
      <c r="AN1" s="16"/>
      <c r="AO1"/>
    </row>
    <row r="2" spans="1:41" ht="18.75">
      <c r="A2" s="18" t="s">
        <v>115</v>
      </c>
      <c r="B2" s="61" t="s">
        <v>111</v>
      </c>
      <c r="C2" s="61"/>
      <c r="D2" s="61"/>
      <c r="E2" s="63"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63"/>
      <c r="G2" s="63"/>
      <c r="H2" s="63"/>
      <c r="I2" s="63"/>
      <c r="J2" s="63"/>
      <c r="K2" s="63"/>
      <c r="L2" s="63"/>
      <c r="M2" s="63"/>
      <c r="N2" s="63"/>
      <c r="O2" s="63"/>
      <c r="P2" s="54" t="str">
        <f ca="1">_xlfn.CONCAT(
IF(NOT(ISERROR(AF2)),"","Study Section code ('"&amp;AE2&amp;"') is not valid; ")
)</f>
        <v/>
      </c>
      <c r="Q2" s="55"/>
      <c r="R2" s="55"/>
      <c r="S2" s="55"/>
      <c r="T2" s="55"/>
      <c r="U2" s="55"/>
      <c r="V2" s="55"/>
      <c r="W2" s="55"/>
      <c r="X2" s="55"/>
      <c r="Y2" s="55"/>
      <c r="Z2" s="55"/>
      <c r="AA2" s="55"/>
      <c r="AB2" s="55"/>
      <c r="AC2" s="55"/>
      <c r="AD2" s="30" t="s">
        <v>28</v>
      </c>
      <c r="AE2" s="24" t="str">
        <f ca="1">MID(AE1,9,1)</f>
        <v>B</v>
      </c>
      <c r="AF2" s="24" t="str">
        <f ca="1">VLOOKUP(AE2,studySectionCodeLUT,2,FALSE)</f>
        <v>Bacterial viruses (B) proposals</v>
      </c>
      <c r="AG2" s="3"/>
      <c r="AH2" s="3"/>
      <c r="AI2" s="3"/>
      <c r="AJ2" s="3"/>
      <c r="AK2" s="3"/>
      <c r="AL2" s="3"/>
      <c r="AM2" s="3"/>
      <c r="AN2" s="3"/>
    </row>
    <row r="3" spans="1:41" ht="36" customHeight="1">
      <c r="A3" s="56" t="s">
        <v>21</v>
      </c>
      <c r="B3" s="56"/>
      <c r="C3" s="56"/>
      <c r="D3" s="56"/>
      <c r="E3" s="56"/>
      <c r="F3" s="56"/>
      <c r="G3" s="56"/>
      <c r="H3" s="56"/>
      <c r="I3" s="56"/>
      <c r="J3" s="56"/>
      <c r="K3" s="56"/>
      <c r="L3" s="56"/>
      <c r="M3" s="56"/>
      <c r="N3" s="56"/>
      <c r="O3" s="56"/>
      <c r="P3" s="57" t="s">
        <v>22</v>
      </c>
      <c r="Q3" s="57"/>
      <c r="R3" s="57"/>
      <c r="S3" s="57"/>
      <c r="T3" s="57"/>
      <c r="U3" s="57"/>
      <c r="V3" s="57"/>
      <c r="W3" s="57"/>
      <c r="X3" s="57"/>
      <c r="Y3" s="57"/>
      <c r="Z3" s="57"/>
      <c r="AA3" s="57"/>
      <c r="AB3" s="57"/>
      <c r="AC3" s="57"/>
      <c r="AD3" s="57"/>
      <c r="AE3" s="58" t="s">
        <v>110</v>
      </c>
      <c r="AF3" s="59"/>
      <c r="AG3" s="59"/>
      <c r="AH3" s="59"/>
      <c r="AI3" s="59"/>
      <c r="AJ3" s="59"/>
      <c r="AK3" s="60"/>
      <c r="AL3" s="50" t="s">
        <v>109</v>
      </c>
      <c r="AM3" s="51"/>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49"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s="47" customFormat="1">
      <c r="A5" s="44"/>
      <c r="B5" s="44"/>
      <c r="C5" s="44"/>
      <c r="D5" s="44"/>
      <c r="E5" s="44"/>
      <c r="F5" s="44"/>
      <c r="G5" s="44"/>
      <c r="H5" s="44"/>
      <c r="I5" s="44"/>
      <c r="J5" s="44"/>
      <c r="K5" s="44"/>
      <c r="L5" s="44"/>
      <c r="M5" s="44"/>
      <c r="N5" s="44"/>
      <c r="O5" s="44"/>
      <c r="P5" s="36" t="s">
        <v>116</v>
      </c>
      <c r="Q5" s="36"/>
      <c r="R5" s="36" t="s">
        <v>117</v>
      </c>
      <c r="S5" s="36"/>
      <c r="T5" s="36" t="s">
        <v>118</v>
      </c>
      <c r="U5" s="36"/>
      <c r="V5" s="36" t="s">
        <v>119</v>
      </c>
      <c r="W5" s="36"/>
      <c r="X5" s="36"/>
      <c r="Y5" s="36"/>
      <c r="Z5" s="36" t="s">
        <v>121</v>
      </c>
      <c r="AA5" s="36"/>
      <c r="AB5" s="41" t="s">
        <v>123</v>
      </c>
      <c r="AC5" s="36"/>
      <c r="AD5" s="45"/>
      <c r="AE5" s="34"/>
      <c r="AF5" s="34"/>
      <c r="AG5" s="34"/>
      <c r="AH5" s="34"/>
      <c r="AI5" s="34"/>
      <c r="AJ5" s="34"/>
      <c r="AK5" s="34"/>
      <c r="AL5" s="35" t="s">
        <v>27</v>
      </c>
      <c r="AM5" s="35" t="s">
        <v>35</v>
      </c>
      <c r="AN5" s="46"/>
    </row>
    <row r="6" spans="1:41" s="8" customFormat="1">
      <c r="A6" s="40"/>
      <c r="B6" s="40"/>
      <c r="C6" s="40"/>
      <c r="D6" s="40"/>
      <c r="E6" s="40"/>
      <c r="F6" s="40"/>
      <c r="G6" s="40"/>
      <c r="H6" s="40"/>
      <c r="I6" s="40"/>
      <c r="J6" s="40"/>
      <c r="K6" s="40"/>
      <c r="L6" s="40"/>
      <c r="M6" s="40"/>
      <c r="N6" s="40"/>
      <c r="O6" s="40"/>
      <c r="P6" s="37" t="s">
        <v>116</v>
      </c>
      <c r="Q6" s="37"/>
      <c r="R6" s="37" t="s">
        <v>117</v>
      </c>
      <c r="S6" s="37"/>
      <c r="T6" s="37" t="s">
        <v>118</v>
      </c>
      <c r="U6" s="37"/>
      <c r="V6" s="37" t="s">
        <v>119</v>
      </c>
      <c r="W6" s="37"/>
      <c r="X6" s="37"/>
      <c r="Y6" s="37"/>
      <c r="Z6" s="37" t="s">
        <v>121</v>
      </c>
      <c r="AA6" s="37"/>
      <c r="AB6" s="41" t="s">
        <v>123</v>
      </c>
      <c r="AC6" s="37"/>
      <c r="AD6" s="42" t="s">
        <v>124</v>
      </c>
      <c r="AE6" s="38" t="s">
        <v>122</v>
      </c>
      <c r="AF6" s="38" t="s">
        <v>120</v>
      </c>
      <c r="AG6" s="38"/>
      <c r="AH6" s="38"/>
      <c r="AI6" s="38" t="s">
        <v>24</v>
      </c>
      <c r="AJ6" s="38" t="s">
        <v>25</v>
      </c>
      <c r="AK6" s="38" t="s">
        <v>36</v>
      </c>
      <c r="AL6" s="39" t="s">
        <v>27</v>
      </c>
      <c r="AM6" s="39" t="s">
        <v>28</v>
      </c>
      <c r="AN6" s="43"/>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2" type="noConversion"/>
  <conditionalFormatting sqref="A1:AD5 A6:O6 AA6:AD6 A7:AD1048576">
    <cfRule type="expression" dxfId="5" priority="1">
      <formula>ROW(A1)&gt;5</formula>
    </cfRule>
  </conditionalFormatting>
  <conditionalFormatting sqref="P1:P5 Q3:AC5 AA6:AC6 P7:AC1048574">
    <cfRule type="expression" dxfId="4" priority="3">
      <formula>AND(NOT(ISBLANK(P1)),COUNTA(Q1:$AD1)=0)</formula>
    </cfRule>
  </conditionalFormatting>
  <conditionalFormatting sqref="P4:AC5 AA6:AC6 P7: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Z7:Z1048576 Z3:Z4 P1:P1048576 Q3:Y1048576 AA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2026-09-12T08:14:03Z</dcterms:modified>
</cp:coreProperties>
</file>