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luisa/Desktop/EC57/EC57_per Peter S/"/>
    </mc:Choice>
  </mc:AlternateContent>
  <xr:revisionPtr revIDLastSave="0" documentId="8_{3A8A1426-9EE7-634A-B291-20F92E988DA5}" xr6:coauthVersionLast="47" xr6:coauthVersionMax="47" xr10:uidLastSave="{00000000-0000-0000-0000-000000000000}"/>
  <bookViews>
    <workbookView xWindow="0" yWindow="1720" windowWidth="28800" windowHeight="1330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Template'!$AL$1:$AL$4</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 i="1" l="1" a="1"/>
  <c r="AE1" i="1"/>
  <c r="P1" i="1"/>
  <c r="AE2" i="1"/>
  <c r="AF2" i="1"/>
  <c r="E2" i="1"/>
  <c r="P2" i="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<sst xmlns="http://schemas.openxmlformats.org/spreadsheetml/2006/main" count="159" uniqueCount="128">
  <si>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</si>
  <si>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</si>
  <si>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</si>
  <si>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</si>
  <si>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</si>
  <si>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</si>
  <si>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</si>
  <si>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</si>
  <si>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</si>
  <si>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</si>
  <si>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</si>
  <si>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</si>
  <si>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</si>
  <si>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</si>
  <si>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</si>
  <si>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</si>
  <si>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</si>
  <si>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</si>
  <si>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</si>
  <si>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</si>
  <si>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</si>
  <si>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</si>
  <si>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</si>
  <si>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</si>
  <si>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</si>
  <si>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</si>
  <si>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</si>
  <si>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</si>
  <si>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</si>
  <si>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</si>
  <si>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</si>
  <si>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</si>
  <si>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</si>
  <si>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</si>
  <si>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</si>
  <si>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</si>
  <si>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</si>
  <si>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</si>
  <si>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</si>
  <si>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</si>
  <si>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</si>
  <si>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</si>
  <si>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</si>
  <si>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</si>
  <si>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</si>
  <si>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</si>
  <si>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</si>
  <si>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</si>
  <si>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</si>
  <si>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</si>
  <si>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</si>
  <si>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</si>
  <si>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</si>
  <si>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</si>
  <si>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</si>
  <si>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</si>
  <si>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</si>
  <si>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</si>
  <si>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</si>
  <si>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</si>
  <si>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</si>
  <si>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</si>
  <si>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</si>
  <si>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</si>
  <si>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</si>
  <si>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</si>
  <si>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</si>
  <si>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</si>
  <si>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</si>
  <si>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</si>
  <si>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</si>
  <si>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</si>
  <si>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</si>
  <si>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</si>
  <si>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</si>
  <si>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</si>
  <si>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</si>
  <si>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</si>
  <si>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</si>
  <si>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</si>
  <si>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</si>
  <si>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</si>
  <si>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</si>
  <si>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</si>
  <si>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</si>
  <si>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</si>
  <si>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</si>
  <si>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</si>
  <si>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</si>
  <si>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</si>
  <si>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</si>
  <si>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</si>
  <si>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</si>
  <si>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</si>
  <si>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</si>
  <si>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</si>
  <si>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</si>
  <si>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</si>
  <si>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</si>
  <si>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</si>
  <si>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</si>
  <si>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</si>
  <si>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</si>
  <si>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</si>
  <si>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</si>
  <si>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</si>
  <si>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</si>
  <si>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</si>
  <si>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</si>
  <si>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</si>
  <si>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</si>
  <si>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</si>
  <si>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</si>
  <si>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</si>
  <si>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</si>
  <si>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</si>
  <si>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Riboviria</t>
  </si>
  <si>
    <t>Orthornavirae</t>
  </si>
  <si>
    <t>Kitrinoviricota</t>
  </si>
  <si>
    <t>Alsuviricetes</t>
  </si>
  <si>
    <t>Tymovirales</t>
  </si>
  <si>
    <t>Alphaflexiviridae</t>
  </si>
  <si>
    <t>Allexivirus</t>
  </si>
  <si>
    <t>Allexivirus sauroandrogyni</t>
  </si>
  <si>
    <t>PQ177843</t>
  </si>
  <si>
    <t>Sauropus androgynus virus</t>
  </si>
  <si>
    <t>SaV</t>
  </si>
  <si>
    <t>https://doi.org/10.1007/s00705-024-06202-4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</si>
</sst>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
      <sz val="10"/>
      <color theme="1"/>
      <name val="Arial"/>
      <family val="2"/>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2">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30" fillId="7" borderId="1" xfId="0" applyFont="1" applyFill="1" applyBorder="1" applyAlignment="1">
      <alignment horizontal="left"/>
    </xf>
    <xf numFmtId="0" fontId="31" fillId="0" borderId="0" xfId="0" applyFont="1"/>
    <xf numFmtId="0" fontId="8"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Colore 3" xfId="1" builtinId="40"/>
    <cellStyle name="Collegamento ipertestuale" xfId="2" builtinId="8"/>
    <cellStyle name="Normale" xfId="0" builtinId="0"/>
  </cellStyles>
  <dxfs count="8">
    <dxf>
      <font>
        <color rgb="FF9C0006"/>
      </font>
      <fill>
        <patternFill>
          <bgColor rgb="FFFFC7CE"/>
        </patternFill>
      </fill>
    </dxf>
    <dxf>
      <font>
        <color rgb="FF9C0006"/>
      </font>
      <fill>
        <patternFill>
          <bgColor rgb="FFFFC7CE"/>
        </patternFill>
      </fill>
    </dxf>
    <dxf>
      <font>
        <b/>
        <i val="0"/>
        <color rgb="FF7030A0"/>
      </font>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baseColWidth="10" defaultRowHeight="16" x14ac:dyDescent="0.2"/>
  <cols>
    <col min="1" max="1" width="2.83203125" customWidth="1"/>
    <col min="2" max="2" width="173.5" customWidth="1"/>
  </cols>
  <sheetData>
    <row r="1" spans="2:2" ht="37" customHeight="1" x14ac:dyDescent="0.2">
      <c r="B1" s="33" t="s">
        <v>114</v>
      </c>
    </row>
    <row r="2" spans="2:2" ht="255" x14ac:dyDescent="0.2">
      <c r="B2" s="32" t="s">
        <v>113</v>
      </c>
    </row>
  </sheetData>
  <conditionalFormatting sqref="B2">
    <cfRule type="expression" dxfId="7"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5"/>
  <sheetViews>
    <sheetView tabSelected="1" topLeftCell="S1" zoomScale="130" zoomScaleNormal="130" workbookViewId="0">
      <pane ySplit="4" topLeftCell="A5" activePane="bottomLeft" state="frozen"/>
      <selection pane="bottomLeft" activeCell="AD5" sqref="AD5"/>
    </sheetView>
  </sheetViews>
  <sheetFormatPr baseColWidth="10" defaultRowHeight="16" x14ac:dyDescent="0.2"/>
  <cols>
    <col min="1" max="1" width="15" style="2" bestFit="1" customWidth="1"/>
    <col min="2" max="2" width="9" style="2" bestFit="1" customWidth="1"/>
    <col min="3" max="3" width="8.33203125" style="2" bestFit="1" customWidth="1"/>
    <col min="4" max="4" width="11.1640625" style="2" bestFit="1" customWidth="1"/>
    <col min="5" max="15" width="10.83203125" style="2"/>
    <col min="16" max="16" width="17" style="14" customWidth="1"/>
    <col min="17" max="29" width="10.83203125" style="14"/>
    <col min="30" max="30" width="24.1640625" style="26" customWidth="1"/>
    <col min="31" max="31" width="31.33203125" style="4" customWidth="1"/>
    <col min="32" max="32" width="27.6640625" style="4" customWidth="1"/>
    <col min="33" max="33" width="16.33203125" style="4" customWidth="1"/>
    <col min="34" max="34" width="27.33203125" style="4" bestFit="1"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x14ac:dyDescent="0.3">
      <c r="A1" s="18" t="s">
        <v>81</v>
      </c>
      <c r="B1" s="49" t="s">
        <v>112</v>
      </c>
      <c r="C1" s="49"/>
      <c r="D1" s="49"/>
      <c r="E1" s="50" t="str">
        <f ca="1">IF(LEN(cellFilenameFormatErrors)=0,LEFT(cellBaseFilename,9),"Code is automatically derived from the filename: 'YEAR.###X.[STATUS.][v#.]DESCRIPTION.xlsx', X=SC code")</f>
        <v>2025.002P</v>
      </c>
      <c r="F1" s="50"/>
      <c r="G1" s="50"/>
      <c r="H1" s="50"/>
      <c r="I1" s="50"/>
      <c r="J1" s="50"/>
      <c r="K1" s="50"/>
      <c r="L1" s="50"/>
      <c r="M1" s="50"/>
      <c r="N1" s="50"/>
      <c r="O1" s="50"/>
      <c r="P1" s="40"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41"/>
      <c r="R1" s="41"/>
      <c r="S1" s="41"/>
      <c r="T1" s="41"/>
      <c r="U1" s="41"/>
      <c r="V1" s="41"/>
      <c r="W1" s="41"/>
      <c r="X1" s="41"/>
      <c r="Y1" s="41"/>
      <c r="Z1" s="41"/>
      <c r="AA1" s="41"/>
      <c r="AB1" s="41"/>
      <c r="AC1" s="41"/>
      <c r="AD1" s="29" t="s">
        <v>28</v>
      </c>
      <c r="AE1" s="25" t="str" cm="1">
        <f t="array" aca="1" ref="AE1" ca="1">MID(CELL("filename",'Proposal Template'!$B$1),SEARCH("[",CELL("filename",'Proposal Template'!$B$1))+1, SEARCH("]",CELL("filename",'Proposal Template'!$B$1))-SEARCH("[",CELL("filename",'Proposal Template'!$B$1))-1)</f>
        <v>2025.002P.N.v1.Alphaflexiviridae_Allexivirus_1nsp.xlsx</v>
      </c>
      <c r="AF1" s="23"/>
      <c r="AG1" s="16"/>
      <c r="AH1" s="16"/>
      <c r="AI1" s="16"/>
      <c r="AJ1" s="16"/>
      <c r="AK1" s="16"/>
      <c r="AL1" s="16"/>
      <c r="AM1" s="16"/>
      <c r="AN1" s="16"/>
      <c r="AO1"/>
    </row>
    <row r="2" spans="1:41" ht="19" x14ac:dyDescent="0.25">
      <c r="A2" s="18" t="s">
        <v>115</v>
      </c>
      <c r="B2" s="49" t="s">
        <v>111</v>
      </c>
      <c r="C2" s="49"/>
      <c r="D2" s="49"/>
      <c r="E2" s="51"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Plant virus (P) proposals</v>
      </c>
      <c r="F2" s="51"/>
      <c r="G2" s="51"/>
      <c r="H2" s="51"/>
      <c r="I2" s="51"/>
      <c r="J2" s="51"/>
      <c r="K2" s="51"/>
      <c r="L2" s="51"/>
      <c r="M2" s="51"/>
      <c r="N2" s="51"/>
      <c r="O2" s="51"/>
      <c r="P2" s="42" t="str">
        <f ca="1">_xlfn.CONCAT(
IF(NOT(ISERROR(AF2)),"","Study Section code ('"&amp;AE2&amp;"') is not valid; ")
)</f>
        <v/>
      </c>
      <c r="Q2" s="43"/>
      <c r="R2" s="43"/>
      <c r="S2" s="43"/>
      <c r="T2" s="43"/>
      <c r="U2" s="43"/>
      <c r="V2" s="43"/>
      <c r="W2" s="43"/>
      <c r="X2" s="43"/>
      <c r="Y2" s="43"/>
      <c r="Z2" s="43"/>
      <c r="AA2" s="43"/>
      <c r="AB2" s="43"/>
      <c r="AC2" s="43"/>
      <c r="AD2" s="30" t="s">
        <v>28</v>
      </c>
      <c r="AE2" s="24" t="str">
        <f ca="1">MID(AE1,9,1)</f>
        <v>P</v>
      </c>
      <c r="AF2" s="24" t="str">
        <f ca="1">VLOOKUP(AE2,studySectionCodeLUT,2,FALSE)</f>
        <v>Plant virus (P) proposals</v>
      </c>
      <c r="AG2" s="3"/>
      <c r="AH2" s="3"/>
      <c r="AI2" s="3"/>
      <c r="AJ2" s="3"/>
      <c r="AK2" s="3"/>
      <c r="AL2" s="3"/>
      <c r="AM2" s="3"/>
      <c r="AN2" s="3"/>
    </row>
    <row r="3" spans="1:41" ht="36" customHeight="1" x14ac:dyDescent="0.2">
      <c r="A3" s="44" t="s">
        <v>21</v>
      </c>
      <c r="B3" s="44"/>
      <c r="C3" s="44"/>
      <c r="D3" s="44"/>
      <c r="E3" s="44"/>
      <c r="F3" s="44"/>
      <c r="G3" s="44"/>
      <c r="H3" s="44"/>
      <c r="I3" s="44"/>
      <c r="J3" s="44"/>
      <c r="K3" s="44"/>
      <c r="L3" s="44"/>
      <c r="M3" s="44"/>
      <c r="N3" s="44"/>
      <c r="O3" s="44"/>
      <c r="P3" s="45" t="s">
        <v>22</v>
      </c>
      <c r="Q3" s="45"/>
      <c r="R3" s="45"/>
      <c r="S3" s="45"/>
      <c r="T3" s="45"/>
      <c r="U3" s="45"/>
      <c r="V3" s="45"/>
      <c r="W3" s="45"/>
      <c r="X3" s="45"/>
      <c r="Y3" s="45"/>
      <c r="Z3" s="45"/>
      <c r="AA3" s="45"/>
      <c r="AB3" s="45"/>
      <c r="AC3" s="45"/>
      <c r="AD3" s="45"/>
      <c r="AE3" s="46" t="s">
        <v>110</v>
      </c>
      <c r="AF3" s="47"/>
      <c r="AG3" s="47"/>
      <c r="AH3" s="47"/>
      <c r="AI3" s="47"/>
      <c r="AJ3" s="47"/>
      <c r="AK3" s="48"/>
      <c r="AL3" s="38" t="s">
        <v>109</v>
      </c>
      <c r="AM3" s="39"/>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P5" s="34" t="s">
        <v>116</v>
      </c>
      <c r="R5" s="35" t="s">
        <v>117</v>
      </c>
      <c r="T5" s="35" t="s">
        <v>118</v>
      </c>
      <c r="V5" s="35" t="s">
        <v>119</v>
      </c>
      <c r="X5" s="35" t="s">
        <v>120</v>
      </c>
      <c r="Z5" s="34" t="s">
        <v>121</v>
      </c>
      <c r="AB5" s="35" t="s">
        <v>122</v>
      </c>
      <c r="AD5" s="37" t="s">
        <v>123</v>
      </c>
      <c r="AE5" s="4" t="s">
        <v>124</v>
      </c>
      <c r="AF5" s="4" t="s">
        <v>125</v>
      </c>
      <c r="AG5" s="4" t="s">
        <v>126</v>
      </c>
      <c r="AI5" s="4" t="s">
        <v>24</v>
      </c>
      <c r="AJ5" s="4" t="s">
        <v>101</v>
      </c>
      <c r="AK5" s="4" t="s">
        <v>56</v>
      </c>
      <c r="AL5" s="15" t="s">
        <v>27</v>
      </c>
      <c r="AM5" s="15" t="s">
        <v>28</v>
      </c>
      <c r="AN5" s="36" t="s">
        <v>127</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6" priority="1">
      <formula>ROW(A1)&gt;5</formula>
    </cfRule>
  </conditionalFormatting>
  <conditionalFormatting sqref="P1:P4 Q3:AC4">
    <cfRule type="expression" dxfId="5" priority="18">
      <formula>AND(NOT(ISBLANK(P1)),COUNTA(Q1:$AD1)=0)</formula>
    </cfRule>
  </conditionalFormatting>
  <conditionalFormatting sqref="P4:AC1048576">
    <cfRule type="containsText" dxfId="4" priority="2" operator="containsText" text=" ">
      <formula>NOT(ISERROR(SEARCH(" ",P4)))</formula>
    </cfRule>
  </conditionalFormatting>
  <conditionalFormatting sqref="P5:AC1048556">
    <cfRule type="expression" dxfId="3" priority="3">
      <formula>AND(NOT(ISBLANK(P5)),COUNTA(Q5:$AD5)=0)</formula>
    </cfRule>
  </conditionalFormatting>
  <conditionalFormatting sqref="P1048557:AC1048576">
    <cfRule type="expression" dxfId="2" priority="37">
      <formula>AND(NOT(ISBLANK(P1048557)),COUNTA(Q1048557:$AD1048558)=0)</formula>
    </cfRule>
  </conditionalFormatting>
  <conditionalFormatting sqref="AD1:AD1048576">
    <cfRule type="expression" dxfId="1" priority="32">
      <formula>NOT(OR(OR(AD1="",AD1="Species"),_xlfn.CONCAT(AB1," ")=LEFT(AD1,LEN(AB1)+1)))</formula>
    </cfRule>
  </conditionalFormatting>
  <conditionalFormatting sqref="AM4:AM1048576">
    <cfRule type="expression" dxfId="0" priority="34">
      <formula>NOT(AM4=proposedRank)</formula>
    </cfRule>
  </conditionalFormatting>
  <dataValidations count="4">
    <dataValidation type="custom" allowBlank="1" showInputMessage="1" showErrorMessage="1" errorTitle="Binomial Naming" error="Species name must start with the name of it's genus." promptTitle="binomial" sqref="AD1:AD3" xr:uid="{DD8964E3-9DBD-49D4-8183-64343EEF0417}">
      <formula1>OR(LEFT(AD1048555,LEN(AB1048555))=AB1048555,AD1048555="Species")</formula1>
    </dataValidation>
    <dataValidation type="custom" allowBlank="1" showInputMessage="1" showErrorMessage="1" errorTitle="Binomial Naming" error="Species name must start with the name of it's genus." promptTitle="binomial" sqref="AD4:AD8" xr:uid="{531D83BE-B9FD-4D01-AB5B-5046118D40E8}">
      <formula1>OR(LEFT(#REF!,LEN(#REF!))=#REF!,#REF!="Species")</formula1>
    </dataValidation>
    <dataValidation allowBlank="1" showErrorMessage="1" errorTitle="No spaces allowed" error="Taxon names above the rank of species may NOT contain spaces." promptTitle="No spaces allowed" prompt="Taxon names above the rank of species may NOT contain spaces." sqref="Q3:AC1048576 P1:P1048576" xr:uid="{BF03AE5C-94CC-474F-AFBA-DD16A5561F93}"/>
    <dataValidation type="custom" allowBlank="1" showInputMessage="1" showErrorMessage="1" errorTitle="Binomial Naming" error="Species name must start with the name of it's genus." promptTitle="binomial" sqref="AD9:AD1048576" xr:uid="{4EF44D33-2CB1-4AA9-9151-64DFA7D443B5}">
      <formula1>OR(LEFT(AD5,LEN(AB5))=AB5,AD5="Species")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pageSetup paperSize="9" orientation="portrait" horizontalDpi="1200" verticalDpi="1200"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59DC74CA-93D9-43F5-80A1-0BE442D46A6A}">
          <x14:formula1>
            <xm:f>'Menu Items (Do not change)'!$E:$E</xm:f>
          </x14:formula1>
          <xm:sqref>AM1:AM2 AM4:AM1048576</xm:sqref>
        </x14:dataValidation>
        <x14:dataValidation type="list" errorStyle="warning" allowBlank="1" showInputMessage="1" showErrorMessage="1" xr:uid="{55E449EC-FE35-4EDD-B0CC-3F7CCC75C045}">
          <x14:formula1>
            <xm:f>'Menu Items (Do not change)'!$D:$D</xm:f>
          </x14:formula1>
          <xm:sqref>AL1:AL2 AL4:AL1048576</xm:sqref>
        </x14:dataValidation>
        <x14:dataValidation type="list" allowBlank="1" showInputMessage="1" showErrorMessage="1" xr:uid="{FDEEE5DF-EC8E-40DB-BEFD-BAF5843DC0E5}">
          <x14:formula1>
            <xm:f>'Menu Items (Do not change)'!$A:$A</xm:f>
          </x14:formula1>
          <xm:sqref>AI1:AI1048576</xm:sqref>
        </x14:dataValidation>
        <x14:dataValidation type="list" allowBlank="1" showInputMessage="1" showErrorMessage="1" xr:uid="{3BF2CF40-A816-4834-A20E-127CCA059ED6}">
          <x14:formula1>
            <xm:f>'Menu Items (Do not change)'!$B:$B</xm:f>
          </x14:formula1>
          <xm:sqref>AJ1:AJ1048576</xm:sqref>
        </x14:dataValidation>
        <x14:dataValidation type="list" allowBlank="1" showInputMessage="1" showErrorMessage="1" xr:uid="{8563DB58-8CE3-47A0-BDFE-9E040FDDB762}">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RUBINO Luisa</cp:lastModifiedBy>
  <dcterms:created xsi:type="dcterms:W3CDTF">2023-02-08T19:24:03Z</dcterms:created>
  <dcterms:modified xsi:type="dcterms:W3CDTF">2025-07-09T13:57:38Z</dcterms:modified>
</cp:coreProperties>
</file>