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C:\Data Drive\Data\Project\ICTV\Proposals Secretary\Taxonomy proposals\TPs 2025\S_received\"/>
    </mc:Choice>
  </mc:AlternateContent>
  <xr:revisionPtr revIDLastSave="0" documentId="13_ncr:1_{3AA2A52C-9015-4511-85E1-9176BA7701F6}" xr6:coauthVersionLast="47" xr6:coauthVersionMax="47" xr10:uidLastSave="{00000000-0000-0000-0000-000000000000}"/>
  <bookViews>
    <workbookView xWindow="1524" yWindow="2208" windowWidth="18996" windowHeight="8880"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Template'!$AL$1:$AL$6</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AE2" i="1" l="1"/>
  <c r="AF2" i="1" s="1"/>
  <c r="P2" i="1" s="1"/>
  <c r="P1" i="1"/>
  <c r="E1" i="1" l="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00000000-0006-0000-0100-000016000000}">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sharedStrings.xml><?xml version="1.0" encoding="utf-8"?>
<sst xmlns="http://schemas.openxmlformats.org/spreadsheetml/2006/main" count="302" uniqueCount="177">
  <si>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</si>
  <si>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</si>
  <si>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</si>
  <si>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</si>
  <si>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</si>
  <si>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</si>
  <si>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</si>
  <si>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</si>
  <si>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</si>
  <si>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</si>
  <si>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</si>
  <si>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</si>
  <si>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</si>
  <si>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</si>
  <si>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</si>
  <si>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</si>
  <si>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</si>
  <si>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</si>
  <si>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</si>
  <si>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</si>
  <si>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</si>
  <si>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</si>
  <si>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</si>
  <si>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</si>
  <si>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</si>
  <si>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</si>
  <si>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</si>
  <si>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</si>
  <si>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</si>
  <si>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</si>
  <si>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</si>
  <si>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</si>
  <si>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</si>
  <si>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</si>
  <si>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</si>
  <si>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</si>
  <si>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</si>
  <si>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</si>
  <si>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</si>
  <si>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</si>
  <si>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</si>
  <si>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</si>
  <si>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</si>
  <si>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</si>
  <si>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</si>
  <si>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</si>
  <si>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</si>
  <si>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</si>
  <si>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</si>
  <si>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</si>
  <si>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</si>
  <si>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</si>
  <si>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</si>
  <si>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</si>
  <si>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</si>
  <si>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</si>
  <si>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</si>
  <si>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</si>
  <si>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</si>
  <si>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</si>
  <si>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</si>
  <si>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</si>
  <si>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</si>
  <si>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</si>
  <si>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</si>
  <si>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</si>
  <si>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</si>
  <si>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</si>
  <si>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</si>
  <si>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</si>
  <si>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</si>
  <si>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</si>
  <si>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</si>
  <si>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</si>
  <si>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</si>
  <si>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</si>
  <si>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</si>
  <si>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</si>
  <si>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</si>
  <si>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</si>
  <si>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</si>
  <si>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</si>
  <si>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</si>
  <si>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</si>
  <si>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</si>
  <si>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</si>
  <si>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</si>
  <si>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</si>
  <si>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</si>
  <si>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</si>
  <si>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</si>
  <si>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</si>
  <si>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</si>
  <si>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</si>
  <si>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</si>
  <si>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</si>
  <si>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</si>
  <si>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</si>
  <si>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</si>
  <si>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</si>
  <si>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</si>
  <si>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</si>
  <si>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</si>
  <si>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</si>
  <si>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</si>
  <si>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</si>
  <si>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</si>
  <si>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</si>
  <si>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</si>
  <si>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</si>
  <si>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</si>
  <si>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</si>
  <si>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</si>
  <si>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</si>
  <si>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</si>
  <si>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</si>
  <si>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Orthornavirae</t>
  </si>
  <si>
    <t>Pisuviricota</t>
  </si>
  <si>
    <t>Stelpaviricetes</t>
  </si>
  <si>
    <t>Stellavirales</t>
  </si>
  <si>
    <t>Astroviridae</t>
  </si>
  <si>
    <t>Mamastrovirus</t>
  </si>
  <si>
    <t>Mamastrovirus suisencephalomyelitidis</t>
  </si>
  <si>
    <t>Mamastrovirus bubali</t>
  </si>
  <si>
    <t>Genitive singular of the host genus name Bubalus (based on Genbank information)</t>
  </si>
  <si>
    <t>KT946726</t>
  </si>
  <si>
    <t>ON885949</t>
  </si>
  <si>
    <t>US-MO123</t>
  </si>
  <si>
    <t>KT946733</t>
  </si>
  <si>
    <t>MAstV34</t>
  </si>
  <si>
    <t>MAstV35</t>
  </si>
  <si>
    <t>HK-1893F</t>
  </si>
  <si>
    <t>HK-22103F</t>
  </si>
  <si>
    <t>MAstV36</t>
  </si>
  <si>
    <t>ON624260</t>
  </si>
  <si>
    <t>BoAstV10/2021/CHN</t>
  </si>
  <si>
    <t>BoAstV69/2021/CHN</t>
  </si>
  <si>
    <t>MAstV37</t>
  </si>
  <si>
    <t>MAstV38</t>
  </si>
  <si>
    <t>MAstV39</t>
  </si>
  <si>
    <t>Mamastrovirus suis</t>
  </si>
  <si>
    <t>KF787112</t>
  </si>
  <si>
    <t>PAstV-GX1</t>
  </si>
  <si>
    <t>CH13</t>
  </si>
  <si>
    <t>Mamastrovirus suisorientalis</t>
  </si>
  <si>
    <t>35/USA</t>
  </si>
  <si>
    <t>Mamastrovirus rattorientalis</t>
  </si>
  <si>
    <t>Since several known and proposed species of mamastroviruses can infect pigs, we suggest adding the geographic location to the species name of Mamastrovirus suis for consistency with names of proposed species. Contraction of the host genus Sus and the continent of initial isolation (orientalis for eastern) (PMID 2107200)</t>
  </si>
  <si>
    <t>Viruses were shown to cause polioencephalomyelitis in swine (PMID 34578440). Contraction of host genus (Sus) and the disease (encephalomyelitis).</t>
  </si>
  <si>
    <t>These viruses infecting pigs are prevalent globally and were detected in feces from pigs with diarrhea and in nasal swabs from pigs with clinical respiratory disease (PMIDs: 35891364, 27329081, 40303813). Contraction of the host genus Sus and vulgaris for “ordinary”.</t>
  </si>
  <si>
    <t>Contraction of the host genus (Rattus) and the continent of initial isolation (based on Genbank information and PMID 28537544).</t>
  </si>
  <si>
    <t>Contraction of the host genus Bos and continent of initial isolation (orientalis for eastern) (based on Genbank information and PMID 26212364).</t>
  </si>
  <si>
    <t xml:space="preserve">Contraction of the host genus Bos and the disease (encephalitis) (PMIDs: 31231334, 32102857, 29869035). </t>
  </si>
  <si>
    <t>ON624262</t>
  </si>
  <si>
    <t>BoAstV12/2021/CHN</t>
  </si>
  <si>
    <t>Mamastrovirus rodentamericani</t>
  </si>
  <si>
    <t>Contraction of the host genus Bos and the continent of initial isolation (americani is genitive for american) (PMID 25740998).</t>
  </si>
  <si>
    <t xml:space="preserve">This species includes viruses isolated from mice (the USA) and rats in (China). Contraction of the host order Rodenta and the continent of initial isolation (americani is genitive for american) (based on PMID 29666290 and Genbank information). </t>
  </si>
  <si>
    <t>Mamastrovirus suisvulgaris</t>
  </si>
  <si>
    <t>Mamastrovirus bovisamericani</t>
  </si>
  <si>
    <t>Mamastrovirus bovisorientalis</t>
  </si>
  <si>
    <t>Mamastrovirus bovisencephalitidis</t>
  </si>
  <si>
    <t>mamastrovirus 3; porcine astrovirus 1</t>
  </si>
  <si>
    <t>mamastrovirus 22; porcine astrovirus 3 isolate US-MO123</t>
  </si>
  <si>
    <t>mamastrovirus 26; porcine astrovirus 4 strain 35/USA</t>
  </si>
  <si>
    <t>mamastrovirus 34; rodent astrovirus isolate HK-1893F</t>
  </si>
  <si>
    <t>mamastrovirus 35; rodent astrovirus isolate HK-22103F</t>
  </si>
  <si>
    <t>mamastrovirus 36; bovine astrovirus strain BoAstV10/2021/CHN</t>
  </si>
  <si>
    <t>mamastrovirus 37; bovine astrovirus strain BoAstV69/2021/CHN</t>
  </si>
  <si>
    <t>mamastrovirus 38, bovine astrovirus strain BoAstV12/2021/CHN</t>
  </si>
  <si>
    <t>mamastrovirus 39, bovine astrovirus CH13</t>
  </si>
  <si>
    <t>MAstV3;PoAstV1</t>
  </si>
  <si>
    <t>MAstV22;PoAstV3</t>
  </si>
  <si>
    <t>MAstV26;PoAstV4</t>
  </si>
  <si>
    <t>JX556691</t>
  </si>
  <si>
    <t xml:space="preserve"> JF713713</t>
  </si>
  <si>
    <t xml:space="preserve">KM035759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</si>
</sst>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color rgb="FFFF0000"/>
      <name val="Calibri"/>
      <family val="2"/>
      <scheme val="minor"/>
    </font>
    <font>
      <b/>
      <sz val="12"/>
      <color rgb="FFFF0000"/>
      <name val="Calibri"/>
      <family val="2"/>
      <scheme val="minor"/>
    </font>
    <font>
      <i/>
      <sz val="12"/>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5">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3" xfId="0" applyFont="1" applyFill="1" applyBorder="1"/>
    <xf numFmtId="0" fontId="0" fillId="7" borderId="1" xfId="0" applyFill="1" applyBorder="1" applyAlignment="1">
      <alignment wrapText="1"/>
    </xf>
    <xf numFmtId="0" fontId="0" fillId="6" borderId="1" xfId="0" applyFill="1" applyBorder="1" applyAlignment="1">
      <alignment wrapText="1"/>
    </xf>
    <xf numFmtId="0" fontId="31" fillId="7" borderId="1" xfId="0" applyFont="1" applyFill="1" applyBorder="1"/>
    <xf numFmtId="0" fontId="32" fillId="7" borderId="1" xfId="0" applyFont="1" applyFill="1" applyBorder="1"/>
    <xf numFmtId="0" fontId="33" fillId="7" borderId="3" xfId="0" applyFont="1" applyFill="1" applyBorder="1"/>
    <xf numFmtId="0" fontId="0" fillId="0" borderId="1" xfId="0"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22">
    <dxf>
      <font>
        <color rgb="FF9C0006"/>
      </font>
      <fill>
        <patternFill>
          <bgColor rgb="FFFFC7CE"/>
        </patternFill>
      </fill>
    </dxf>
    <dxf>
      <font>
        <color rgb="FF9C0006"/>
      </font>
      <fill>
        <patternFill>
          <bgColor rgb="FFFFC7CE"/>
        </patternFill>
      </fill>
    </dxf>
    <dxf>
      <font>
        <b val="0"/>
        <i/>
      </font>
    </dxf>
    <dxf>
      <font>
        <color rgb="FF9C0006"/>
      </font>
      <fill>
        <patternFill>
          <bgColor rgb="FFFFC7CE"/>
        </patternFill>
      </fill>
    </dxf>
    <dxf>
      <font>
        <b val="0"/>
        <i/>
      </font>
    </dxf>
    <dxf>
      <font>
        <color rgb="FF9C0006"/>
      </font>
      <fill>
        <patternFill>
          <bgColor rgb="FFFFC7CE"/>
        </patternFill>
      </fill>
    </dxf>
    <dxf>
      <font>
        <color rgb="FF9C0006"/>
      </font>
      <fill>
        <patternFill>
          <bgColor rgb="FFFFC7CE"/>
        </patternFill>
      </fill>
    </dxf>
    <dxf>
      <font>
        <b/>
        <i val="0"/>
        <color rgb="FF7030A0"/>
      </font>
    </dxf>
    <dxf>
      <font>
        <b val="0"/>
        <i/>
      </font>
    </dxf>
    <dxf>
      <font>
        <color rgb="FF9C0006"/>
      </font>
      <fill>
        <patternFill>
          <bgColor rgb="FFFFC7CE"/>
        </patternFill>
      </fill>
    </dxf>
    <dxf>
      <font>
        <b/>
        <i val="0"/>
        <color rgb="FF7030A0"/>
      </font>
    </dxf>
    <dxf>
      <font>
        <b val="0"/>
        <i/>
      </font>
    </dxf>
    <dxf>
      <font>
        <b/>
        <i val="0"/>
        <color rgb="FF7030A0"/>
      </font>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15" zoomScaleNormal="115" workbookViewId="0">
      <selection activeCell="B2" sqref="B2"/>
    </sheetView>
  </sheetViews>
  <sheetFormatPr defaultColWidth="11" defaultRowHeight="15.6"/>
  <cols>
    <col min="1" max="1" width="2.796875" customWidth="1"/>
    <col min="2" max="2" width="173.5" customWidth="1"/>
  </cols>
  <sheetData>
    <row r="1" spans="2:2" ht="37.049999999999997" customHeight="1">
      <c r="B1" s="33" t="s">
        <v>114</v>
      </c>
    </row>
    <row r="2" spans="2:2" ht="234">
      <c r="B2" s="32" t="s">
        <v>113</v>
      </c>
    </row>
  </sheetData>
  <conditionalFormatting sqref="B2">
    <cfRule type="expression" dxfId="21"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4"/>
  <sheetViews>
    <sheetView tabSelected="1" topLeftCell="Z1" zoomScale="85" zoomScaleNormal="85" workbookViewId="0">
      <pane ySplit="4" topLeftCell="A5" activePane="bottomLeft" state="frozen"/>
      <selection pane="bottomLeft" activeCell="AF14" sqref="AF14"/>
    </sheetView>
  </sheetViews>
  <sheetFormatPr defaultColWidth="11" defaultRowHeight="15.6"/>
  <cols>
    <col min="1" max="1" width="15" style="2" bestFit="1" customWidth="1"/>
    <col min="2" max="2" width="9" style="2" bestFit="1" customWidth="1"/>
    <col min="3" max="3" width="8.296875" style="2" bestFit="1" customWidth="1"/>
    <col min="4" max="4" width="11.09765625" style="2" bestFit="1" customWidth="1"/>
    <col min="5" max="14" width="10.796875" style="2"/>
    <col min="15" max="15" width="33.8984375" style="2" bestFit="1" customWidth="1"/>
    <col min="16" max="16" width="17" style="14" customWidth="1"/>
    <col min="17" max="27" width="10.796875" style="14"/>
    <col min="28" max="28" width="14.296875" style="14" bestFit="1" customWidth="1"/>
    <col min="29" max="29" width="10.796875" style="14"/>
    <col min="30" max="30" width="35.69921875" style="26" bestFit="1" customWidth="1"/>
    <col min="31" max="31" width="31.296875" style="4" customWidth="1"/>
    <col min="32" max="32" width="53.8984375" style="4" customWidth="1"/>
    <col min="33" max="33" width="16.296875" style="4" customWidth="1"/>
    <col min="34" max="34" width="33.69921875" style="4" bestFit="1" customWidth="1"/>
    <col min="35" max="35" width="17.09765625" style="4" bestFit="1" customWidth="1"/>
    <col min="36" max="36" width="20.296875" style="4" bestFit="1" customWidth="1"/>
    <col min="37" max="37" width="12.5" style="4" bestFit="1" customWidth="1"/>
    <col min="38" max="39" width="10.796875" style="15"/>
    <col min="40" max="40" width="56.59765625" style="1" customWidth="1"/>
  </cols>
  <sheetData>
    <row r="1" spans="1:41" s="17" customFormat="1" ht="23.4">
      <c r="A1" s="18" t="s">
        <v>81</v>
      </c>
      <c r="B1" s="52" t="s">
        <v>112</v>
      </c>
      <c r="C1" s="52"/>
      <c r="D1" s="52"/>
      <c r="E1" s="53" t="str">
        <f ca="1">IF(LEN(cellFilenameFormatErrors)=0,LEFT(cellBaseFilename,9),"Code is automatically derived from the filename: 'YEAR.###X.[STATUS.][v#.]DESCRIPTION.xlsx', X=SC code")</f>
        <v>2025.002S</v>
      </c>
      <c r="F1" s="53"/>
      <c r="G1" s="53"/>
      <c r="H1" s="53"/>
      <c r="I1" s="53"/>
      <c r="J1" s="53"/>
      <c r="K1" s="53"/>
      <c r="L1" s="53"/>
      <c r="M1" s="53"/>
      <c r="N1" s="53"/>
      <c r="O1" s="53"/>
      <c r="P1" s="43"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4"/>
      <c r="R1" s="44"/>
      <c r="S1" s="44"/>
      <c r="T1" s="44"/>
      <c r="U1" s="44"/>
      <c r="V1" s="44"/>
      <c r="W1" s="44"/>
      <c r="X1" s="44"/>
      <c r="Y1" s="44"/>
      <c r="Z1" s="44"/>
      <c r="AA1" s="44"/>
      <c r="AB1" s="44"/>
      <c r="AC1" s="44"/>
      <c r="AD1" s="29" t="s">
        <v>28</v>
      </c>
      <c r="AE1" s="25" t="str">
        <f t="array" aca="1" ref="AE1" ca="1">MID(CELL("filename",'Proposal Template'!$B$1),SEARCH("[",CELL("filename",'Proposal Template'!$B$1))+1, SEARCH("]",CELL("filename",'Proposal Template'!$B$1))-SEARCH("[",CELL("filename",'Proposal Template'!$B$1))-1)</f>
        <v>2025.002S.N.v2.Mamastrovirus_8nsp_1spren.xlsx</v>
      </c>
      <c r="AF1" s="23"/>
      <c r="AG1" s="16"/>
      <c r="AH1" s="16"/>
      <c r="AI1" s="16"/>
      <c r="AJ1" s="16"/>
      <c r="AK1" s="16"/>
      <c r="AL1" s="16"/>
      <c r="AM1" s="16"/>
      <c r="AN1" s="16"/>
      <c r="AO1"/>
    </row>
    <row r="2" spans="1:41" ht="18">
      <c r="A2" s="18" t="s">
        <v>115</v>
      </c>
      <c r="B2" s="52" t="s">
        <v>111</v>
      </c>
      <c r="C2" s="52"/>
      <c r="D2" s="52"/>
      <c r="E2" s="54"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+ssRNA (S) proposals</v>
      </c>
      <c r="F2" s="54"/>
      <c r="G2" s="54"/>
      <c r="H2" s="54"/>
      <c r="I2" s="54"/>
      <c r="J2" s="54"/>
      <c r="K2" s="54"/>
      <c r="L2" s="54"/>
      <c r="M2" s="54"/>
      <c r="N2" s="54"/>
      <c r="O2" s="54"/>
      <c r="P2" s="45" t="str">
        <f ca="1">_xlfn.CONCAT(
IF(NOT(ISERROR(AF2)),"","Study Section code ('"&amp;AE2&amp;"') is not valid; ")
)</f>
        <v/>
      </c>
      <c r="Q2" s="46"/>
      <c r="R2" s="46"/>
      <c r="S2" s="46"/>
      <c r="T2" s="46"/>
      <c r="U2" s="46"/>
      <c r="V2" s="46"/>
      <c r="W2" s="46"/>
      <c r="X2" s="46"/>
      <c r="Y2" s="46"/>
      <c r="Z2" s="46"/>
      <c r="AA2" s="46"/>
      <c r="AB2" s="46"/>
      <c r="AC2" s="46"/>
      <c r="AD2" s="30" t="s">
        <v>28</v>
      </c>
      <c r="AE2" s="24" t="str">
        <f ca="1">MID(AE1,9,1)</f>
        <v>S</v>
      </c>
      <c r="AF2" s="24" t="str">
        <f ca="1">VLOOKUP(AE2,studySectionCodeLUT,2,FALSE)</f>
        <v>Animal +ssRNA (S) proposals</v>
      </c>
      <c r="AG2" s="3"/>
      <c r="AH2" s="3"/>
      <c r="AI2" s="3"/>
      <c r="AJ2" s="3"/>
      <c r="AK2" s="3"/>
      <c r="AL2" s="3"/>
      <c r="AM2" s="3"/>
      <c r="AN2" s="3"/>
    </row>
    <row r="3" spans="1:41" ht="36" customHeight="1">
      <c r="A3" s="47" t="s">
        <v>21</v>
      </c>
      <c r="B3" s="47"/>
      <c r="C3" s="47"/>
      <c r="D3" s="47"/>
      <c r="E3" s="47"/>
      <c r="F3" s="47"/>
      <c r="G3" s="47"/>
      <c r="H3" s="47"/>
      <c r="I3" s="47"/>
      <c r="J3" s="47"/>
      <c r="K3" s="47"/>
      <c r="L3" s="47"/>
      <c r="M3" s="47"/>
      <c r="N3" s="47"/>
      <c r="O3" s="47"/>
      <c r="P3" s="48" t="s">
        <v>22</v>
      </c>
      <c r="Q3" s="48"/>
      <c r="R3" s="48"/>
      <c r="S3" s="48"/>
      <c r="T3" s="48"/>
      <c r="U3" s="48"/>
      <c r="V3" s="48"/>
      <c r="W3" s="48"/>
      <c r="X3" s="48"/>
      <c r="Y3" s="48"/>
      <c r="Z3" s="48"/>
      <c r="AA3" s="48"/>
      <c r="AB3" s="48"/>
      <c r="AC3" s="48"/>
      <c r="AD3" s="48"/>
      <c r="AE3" s="49" t="s">
        <v>110</v>
      </c>
      <c r="AF3" s="50"/>
      <c r="AG3" s="50"/>
      <c r="AH3" s="50"/>
      <c r="AI3" s="50"/>
      <c r="AJ3" s="50"/>
      <c r="AK3" s="51"/>
      <c r="AL3" s="41" t="s">
        <v>109</v>
      </c>
      <c r="AM3" s="42"/>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C5" s="2" t="s">
        <v>116</v>
      </c>
      <c r="E5" s="2" t="s">
        <v>117</v>
      </c>
      <c r="G5" s="2" t="s">
        <v>118</v>
      </c>
      <c r="I5" s="2" t="s">
        <v>119</v>
      </c>
      <c r="K5" s="2" t="s">
        <v>120</v>
      </c>
      <c r="M5" s="2" t="s">
        <v>121</v>
      </c>
      <c r="O5" s="2" t="s">
        <v>140</v>
      </c>
      <c r="R5" s="34" t="s">
        <v>116</v>
      </c>
      <c r="S5" s="34"/>
      <c r="T5" s="34" t="s">
        <v>117</v>
      </c>
      <c r="U5" s="34"/>
      <c r="V5" s="34" t="s">
        <v>118</v>
      </c>
      <c r="W5" s="34"/>
      <c r="X5" s="34" t="s">
        <v>119</v>
      </c>
      <c r="Y5" s="34"/>
      <c r="Z5" s="34" t="s">
        <v>120</v>
      </c>
      <c r="AA5" s="34"/>
      <c r="AB5" s="39" t="s">
        <v>121</v>
      </c>
      <c r="AD5" s="37" t="s">
        <v>144</v>
      </c>
      <c r="AE5" s="4" t="s">
        <v>141</v>
      </c>
      <c r="AF5" s="4" t="s">
        <v>162</v>
      </c>
      <c r="AG5" s="4" t="s">
        <v>171</v>
      </c>
      <c r="AH5" s="4" t="s">
        <v>142</v>
      </c>
      <c r="AI5" s="4" t="s">
        <v>24</v>
      </c>
      <c r="AJ5" s="4" t="s">
        <v>101</v>
      </c>
      <c r="AK5" s="4" t="s">
        <v>63</v>
      </c>
      <c r="AL5" s="15" t="s">
        <v>37</v>
      </c>
      <c r="AM5" s="15" t="s">
        <v>28</v>
      </c>
      <c r="AN5" s="1" t="s">
        <v>147</v>
      </c>
    </row>
    <row r="6" spans="1:41">
      <c r="R6" s="34" t="s">
        <v>116</v>
      </c>
      <c r="S6" s="34"/>
      <c r="T6" s="34" t="s">
        <v>117</v>
      </c>
      <c r="U6" s="34"/>
      <c r="V6" s="34" t="s">
        <v>118</v>
      </c>
      <c r="W6" s="34"/>
      <c r="X6" s="34" t="s">
        <v>119</v>
      </c>
      <c r="Y6" s="34"/>
      <c r="Z6" s="34" t="s">
        <v>120</v>
      </c>
      <c r="AA6" s="34"/>
      <c r="AB6" s="34" t="s">
        <v>121</v>
      </c>
      <c r="AD6" s="37" t="s">
        <v>122</v>
      </c>
      <c r="AE6" s="4" t="s">
        <v>174</v>
      </c>
      <c r="AF6" s="4" t="s">
        <v>163</v>
      </c>
      <c r="AG6" s="4" t="s">
        <v>172</v>
      </c>
      <c r="AH6" s="4" t="s">
        <v>127</v>
      </c>
      <c r="AI6" s="4" t="s">
        <v>24</v>
      </c>
      <c r="AJ6" s="4" t="s">
        <v>101</v>
      </c>
      <c r="AK6" s="4" t="s">
        <v>63</v>
      </c>
      <c r="AL6" s="15" t="s">
        <v>27</v>
      </c>
      <c r="AM6" s="15" t="s">
        <v>28</v>
      </c>
      <c r="AN6" s="1" t="s">
        <v>148</v>
      </c>
    </row>
    <row r="7" spans="1:41">
      <c r="R7" s="34" t="s">
        <v>116</v>
      </c>
      <c r="S7" s="34"/>
      <c r="T7" s="34" t="s">
        <v>117</v>
      </c>
      <c r="U7" s="34"/>
      <c r="V7" s="34" t="s">
        <v>118</v>
      </c>
      <c r="W7" s="34"/>
      <c r="X7" s="34" t="s">
        <v>119</v>
      </c>
      <c r="Y7" s="34"/>
      <c r="Z7" s="34" t="s">
        <v>120</v>
      </c>
      <c r="AA7" s="34"/>
      <c r="AB7" s="34" t="s">
        <v>121</v>
      </c>
      <c r="AD7" s="38" t="s">
        <v>158</v>
      </c>
      <c r="AE7" s="4" t="s">
        <v>175</v>
      </c>
      <c r="AF7" s="4" t="s">
        <v>164</v>
      </c>
      <c r="AG7" s="4" t="s">
        <v>173</v>
      </c>
      <c r="AH7" s="4" t="s">
        <v>145</v>
      </c>
      <c r="AI7" s="4" t="s">
        <v>24</v>
      </c>
      <c r="AJ7" s="4" t="s">
        <v>101</v>
      </c>
      <c r="AK7" s="4" t="s">
        <v>63</v>
      </c>
      <c r="AL7" s="15" t="s">
        <v>27</v>
      </c>
      <c r="AM7" s="15" t="s">
        <v>28</v>
      </c>
      <c r="AN7" s="40" t="s">
        <v>149</v>
      </c>
    </row>
    <row r="8" spans="1:41">
      <c r="R8" s="34" t="s">
        <v>116</v>
      </c>
      <c r="S8" s="34"/>
      <c r="T8" s="34" t="s">
        <v>117</v>
      </c>
      <c r="U8" s="34"/>
      <c r="V8" s="34" t="s">
        <v>118</v>
      </c>
      <c r="W8" s="34"/>
      <c r="X8" s="34" t="s">
        <v>119</v>
      </c>
      <c r="Y8" s="34"/>
      <c r="Z8" s="34" t="s">
        <v>120</v>
      </c>
      <c r="AA8" s="34"/>
      <c r="AB8" s="34" t="s">
        <v>121</v>
      </c>
      <c r="AD8" s="38" t="s">
        <v>155</v>
      </c>
      <c r="AE8" s="36" t="s">
        <v>128</v>
      </c>
      <c r="AF8" s="4" t="s">
        <v>165</v>
      </c>
      <c r="AG8" s="4" t="s">
        <v>129</v>
      </c>
      <c r="AH8" s="4" t="s">
        <v>131</v>
      </c>
      <c r="AI8" s="4" t="s">
        <v>24</v>
      </c>
      <c r="AJ8" s="4" t="s">
        <v>101</v>
      </c>
      <c r="AK8" s="4" t="s">
        <v>63</v>
      </c>
      <c r="AL8" s="15" t="s">
        <v>27</v>
      </c>
      <c r="AM8" s="15" t="s">
        <v>28</v>
      </c>
      <c r="AN8" s="1" t="s">
        <v>157</v>
      </c>
    </row>
    <row r="9" spans="1:41">
      <c r="R9" s="34" t="s">
        <v>116</v>
      </c>
      <c r="S9" s="34"/>
      <c r="T9" s="34" t="s">
        <v>117</v>
      </c>
      <c r="U9" s="34"/>
      <c r="V9" s="34" t="s">
        <v>118</v>
      </c>
      <c r="W9" s="34"/>
      <c r="X9" s="34" t="s">
        <v>119</v>
      </c>
      <c r="Y9" s="34"/>
      <c r="Z9" s="34" t="s">
        <v>120</v>
      </c>
      <c r="AA9" s="34"/>
      <c r="AB9" s="34" t="s">
        <v>121</v>
      </c>
      <c r="AD9" s="38" t="s">
        <v>146</v>
      </c>
      <c r="AE9" s="4" t="s">
        <v>125</v>
      </c>
      <c r="AF9" s="4" t="s">
        <v>166</v>
      </c>
      <c r="AG9" s="4" t="s">
        <v>130</v>
      </c>
      <c r="AH9" s="4" t="s">
        <v>132</v>
      </c>
      <c r="AI9" s="4" t="s">
        <v>24</v>
      </c>
      <c r="AJ9" s="4" t="s">
        <v>101</v>
      </c>
      <c r="AK9" s="4" t="s">
        <v>63</v>
      </c>
      <c r="AL9" s="15" t="s">
        <v>27</v>
      </c>
      <c r="AM9" s="15" t="s">
        <v>28</v>
      </c>
      <c r="AN9" s="1" t="s">
        <v>150</v>
      </c>
    </row>
    <row r="10" spans="1:41">
      <c r="R10" s="34" t="s">
        <v>116</v>
      </c>
      <c r="S10" s="34"/>
      <c r="T10" s="34" t="s">
        <v>117</v>
      </c>
      <c r="U10" s="34"/>
      <c r="V10" s="34" t="s">
        <v>118</v>
      </c>
      <c r="W10" s="34"/>
      <c r="X10" s="34" t="s">
        <v>119</v>
      </c>
      <c r="Y10" s="34"/>
      <c r="Z10" s="34" t="s">
        <v>120</v>
      </c>
      <c r="AA10" s="34"/>
      <c r="AB10" s="34" t="s">
        <v>121</v>
      </c>
      <c r="AD10" s="38" t="s">
        <v>159</v>
      </c>
      <c r="AE10" s="4" t="s">
        <v>134</v>
      </c>
      <c r="AF10" s="4" t="s">
        <v>167</v>
      </c>
      <c r="AG10" s="4" t="s">
        <v>133</v>
      </c>
      <c r="AH10" s="4" t="s">
        <v>135</v>
      </c>
      <c r="AI10" s="4" t="s">
        <v>24</v>
      </c>
      <c r="AJ10" s="4" t="s">
        <v>101</v>
      </c>
      <c r="AK10" s="4" t="s">
        <v>63</v>
      </c>
      <c r="AL10" s="15" t="s">
        <v>27</v>
      </c>
      <c r="AM10" s="15" t="s">
        <v>28</v>
      </c>
      <c r="AN10" s="1" t="s">
        <v>156</v>
      </c>
    </row>
    <row r="11" spans="1:41">
      <c r="R11" s="34" t="s">
        <v>116</v>
      </c>
      <c r="S11" s="34"/>
      <c r="T11" s="34" t="s">
        <v>117</v>
      </c>
      <c r="U11" s="34"/>
      <c r="V11" s="34" t="s">
        <v>118</v>
      </c>
      <c r="W11" s="34"/>
      <c r="X11" s="34" t="s">
        <v>119</v>
      </c>
      <c r="Y11" s="34"/>
      <c r="Z11" s="34" t="s">
        <v>120</v>
      </c>
      <c r="AA11" s="34"/>
      <c r="AB11" s="34" t="s">
        <v>121</v>
      </c>
      <c r="AD11" s="38" t="s">
        <v>123</v>
      </c>
      <c r="AE11" s="4" t="s">
        <v>126</v>
      </c>
      <c r="AF11" s="4" t="s">
        <v>168</v>
      </c>
      <c r="AG11" s="4" t="s">
        <v>137</v>
      </c>
      <c r="AH11" s="4" t="s">
        <v>136</v>
      </c>
      <c r="AI11" s="4" t="s">
        <v>29</v>
      </c>
      <c r="AJ11" s="4" t="s">
        <v>101</v>
      </c>
      <c r="AK11" s="4" t="s">
        <v>63</v>
      </c>
      <c r="AL11" s="15" t="s">
        <v>27</v>
      </c>
      <c r="AM11" s="15" t="s">
        <v>28</v>
      </c>
      <c r="AN11" s="1" t="s">
        <v>124</v>
      </c>
    </row>
    <row r="12" spans="1:41">
      <c r="R12" s="34" t="s">
        <v>116</v>
      </c>
      <c r="S12" s="34"/>
      <c r="T12" s="34" t="s">
        <v>117</v>
      </c>
      <c r="U12" s="34"/>
      <c r="V12" s="34" t="s">
        <v>118</v>
      </c>
      <c r="W12" s="34"/>
      <c r="X12" s="34" t="s">
        <v>119</v>
      </c>
      <c r="Y12" s="34"/>
      <c r="Z12" s="34" t="s">
        <v>120</v>
      </c>
      <c r="AA12" s="34"/>
      <c r="AB12" s="34" t="s">
        <v>121</v>
      </c>
      <c r="AD12" s="38" t="s">
        <v>160</v>
      </c>
      <c r="AE12" s="4" t="s">
        <v>153</v>
      </c>
      <c r="AF12" s="4" t="s">
        <v>169</v>
      </c>
      <c r="AG12" s="4" t="s">
        <v>138</v>
      </c>
      <c r="AH12" s="4" t="s">
        <v>154</v>
      </c>
      <c r="AI12" s="4" t="s">
        <v>24</v>
      </c>
      <c r="AJ12" s="4" t="s">
        <v>101</v>
      </c>
      <c r="AK12" s="4" t="s">
        <v>63</v>
      </c>
      <c r="AL12" s="15" t="s">
        <v>27</v>
      </c>
      <c r="AM12" s="15" t="s">
        <v>28</v>
      </c>
      <c r="AN12" s="1" t="s">
        <v>151</v>
      </c>
    </row>
    <row r="13" spans="1:41">
      <c r="R13" s="34" t="s">
        <v>116</v>
      </c>
      <c r="S13" s="34"/>
      <c r="T13" s="34" t="s">
        <v>117</v>
      </c>
      <c r="U13" s="34"/>
      <c r="V13" s="34" t="s">
        <v>118</v>
      </c>
      <c r="W13" s="34"/>
      <c r="X13" s="34" t="s">
        <v>119</v>
      </c>
      <c r="Y13" s="34"/>
      <c r="Z13" s="34" t="s">
        <v>120</v>
      </c>
      <c r="AA13" s="34"/>
      <c r="AB13" s="34" t="s">
        <v>121</v>
      </c>
      <c r="AD13" s="38" t="s">
        <v>161</v>
      </c>
      <c r="AE13" s="4" t="s">
        <v>176</v>
      </c>
      <c r="AF13" s="4" t="s">
        <v>170</v>
      </c>
      <c r="AG13" s="4" t="s">
        <v>139</v>
      </c>
      <c r="AH13" s="4" t="s">
        <v>143</v>
      </c>
      <c r="AI13" s="4" t="s">
        <v>24</v>
      </c>
      <c r="AJ13" s="4" t="s">
        <v>101</v>
      </c>
      <c r="AK13" s="4" t="s">
        <v>63</v>
      </c>
      <c r="AL13" s="15" t="s">
        <v>27</v>
      </c>
      <c r="AM13" s="15" t="s">
        <v>28</v>
      </c>
      <c r="AN13" s="1" t="s">
        <v>152</v>
      </c>
    </row>
    <row r="14" spans="1:41">
      <c r="AB14" s="35"/>
      <c r="AD14" s="38"/>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5:AD1048576 A1:AD4 A5:Q13 R6:AD13 A14:AC14">
    <cfRule type="expression" dxfId="20" priority="13">
      <formula>ROW(A1)&gt;5</formula>
    </cfRule>
  </conditionalFormatting>
  <conditionalFormatting sqref="P1:P1048574 Q3:AC4 R6:AC13">
    <cfRule type="expression" dxfId="19" priority="39">
      <formula>AND(NOT(ISBLANK(P1)),COUNTA(Q1:$AD1)=0)</formula>
    </cfRule>
  </conditionalFormatting>
  <conditionalFormatting sqref="P14:AC1048576 P4:AC4 P5:Q13 R6:AC13">
    <cfRule type="containsText" dxfId="18" priority="14" operator="containsText" text=" ">
      <formula>NOT(ISERROR(SEARCH(" ",P4)))</formula>
    </cfRule>
  </conditionalFormatting>
  <conditionalFormatting sqref="P1048575:AC1048576">
    <cfRule type="expression" dxfId="17" priority="58">
      <formula>AND(NOT(ISBLANK(P1048575)),COUNTA(Q1048575:$AD1048576)=0)</formula>
    </cfRule>
  </conditionalFormatting>
  <conditionalFormatting sqref="Q14:AC1048574">
    <cfRule type="expression" dxfId="16" priority="15">
      <formula>AND(NOT(ISBLANK(Q14)),COUNTA(R14:$AD14)=0)</formula>
    </cfRule>
  </conditionalFormatting>
  <conditionalFormatting sqref="AD1:AD4 AD6:AD13 AD15:AD1048576">
    <cfRule type="expression" dxfId="15" priority="53">
      <formula>NOT(OR(OR(AD1="",AD1="Species"),_xlfn.CONCAT(AB1," ")=LEFT(AD1,LEN(AB1)+1)))</formula>
    </cfRule>
  </conditionalFormatting>
  <conditionalFormatting sqref="AM4 AM6:AM13 AM15:AM1048576">
    <cfRule type="expression" dxfId="14" priority="55">
      <formula>NOT(AM4=proposedRank)</formula>
    </cfRule>
  </conditionalFormatting>
  <conditionalFormatting sqref="Q5:Q12">
    <cfRule type="expression" dxfId="13" priority="70">
      <formula>AND(NOT(ISBLANK(Q5)),COUNTA(R6:$AD6)=0)</formula>
    </cfRule>
  </conditionalFormatting>
  <conditionalFormatting sqref="Q13">
    <cfRule type="expression" dxfId="12" priority="71">
      <formula>AND(NOT(ISBLANK(Q13)),COUNTA(#REF!)=0)</formula>
    </cfRule>
  </conditionalFormatting>
  <conditionalFormatting sqref="R5:AA5">
    <cfRule type="expression" dxfId="11" priority="10">
      <formula>ROW(R5)&gt;5</formula>
    </cfRule>
  </conditionalFormatting>
  <conditionalFormatting sqref="R5:AA5">
    <cfRule type="expression" dxfId="10" priority="12">
      <formula>AND(NOT(ISBLANK(R5)),COUNTA(S5:$AD5)=0)</formula>
    </cfRule>
  </conditionalFormatting>
  <conditionalFormatting sqref="R5:AA5">
    <cfRule type="containsText" dxfId="9" priority="11" operator="containsText" text=" ">
      <formula>NOT(ISERROR(SEARCH(" ",R5)))</formula>
    </cfRule>
  </conditionalFormatting>
  <conditionalFormatting sqref="AB5">
    <cfRule type="expression" dxfId="8" priority="7">
      <formula>ROW(AB5)&gt;5</formula>
    </cfRule>
  </conditionalFormatting>
  <conditionalFormatting sqref="AB5">
    <cfRule type="expression" dxfId="7" priority="9">
      <formula>AND(NOT(ISBLANK(AB5)),COUNTA(AC5:$AD5)=0)</formula>
    </cfRule>
  </conditionalFormatting>
  <conditionalFormatting sqref="AB5">
    <cfRule type="containsText" dxfId="6" priority="8" operator="containsText" text=" ">
      <formula>NOT(ISERROR(SEARCH(" ",AB5)))</formula>
    </cfRule>
  </conditionalFormatting>
  <conditionalFormatting sqref="AM5">
    <cfRule type="expression" dxfId="5" priority="6">
      <formula>NOT(AM5=proposedRank)</formula>
    </cfRule>
  </conditionalFormatting>
  <conditionalFormatting sqref="AD5">
    <cfRule type="expression" dxfId="4" priority="4">
      <formula>ROW(AD5)&gt;5</formula>
    </cfRule>
  </conditionalFormatting>
  <conditionalFormatting sqref="AD5">
    <cfRule type="expression" dxfId="3" priority="5">
      <formula>NOT(OR(OR(AD5="",AD5="Species"),_xlfn.CONCAT(AB5," ")=LEFT(AD5,LEN(AB5)+1)))</formula>
    </cfRule>
  </conditionalFormatting>
  <conditionalFormatting sqref="AD14">
    <cfRule type="expression" dxfId="2" priority="1">
      <formula>ROW(AD14)&gt;5</formula>
    </cfRule>
  </conditionalFormatting>
  <conditionalFormatting sqref="AD14">
    <cfRule type="expression" dxfId="1" priority="2">
      <formula>NOT(OR(OR(AD14="",AD14="Species"),_xlfn.CONCAT(AB14," ")=LEFT(AD14,LEN(AB14)+1)))</formula>
    </cfRule>
  </conditionalFormatting>
  <conditionalFormatting sqref="AM14">
    <cfRule type="expression" dxfId="0" priority="3">
      <formula>NOT(AM14=proposedRank)</formula>
    </cfRule>
  </conditionalFormatting>
  <dataValidations count="6">
    <dataValidation allowBlank="1" showErrorMessage="1" errorTitle="No spaces allowed" error="Taxon names above the rank of species may NOT contain spaces." promptTitle="No spaces allowed" prompt="Taxon names above the rank of species may NOT contain spaces." sqref="P1:P1048576 Q3:Q1048576 R6:AC1048576 R3:AC4 R5:AB5" xr:uid="{00000000-0002-0000-0100-000000000000}"/>
    <dataValidation type="custom" allowBlank="1" showInputMessage="1" showErrorMessage="1" errorTitle="Binomial Naming" error="Species name must start with the name of it's genus." promptTitle="binomial" sqref="AD1:AD3 AD18:AD1048576 AD10:AD14" xr:uid="{00000000-0002-0000-0100-000001000000}">
      <formula1>OR(LEFT(AD1048573,LEN(AB1048573))=AB1048573,AD1048573="Species")</formula1>
    </dataValidation>
    <dataValidation type="custom" allowBlank="1" showInputMessage="1" showErrorMessage="1" errorTitle="Binomial Naming" error="Species name must start with the name of it's genus." promptTitle="binomial" sqref="AD4" xr:uid="{00000000-0002-0000-0100-000002000000}">
      <formula1>OR(LEFT(#REF!,LEN(#REF!))=#REF!,#REF!="Species")</formula1>
    </dataValidation>
    <dataValidation type="custom" allowBlank="1" showInputMessage="1" showErrorMessage="1" errorTitle="Binomial Naming" error="Species name must start with the name of it's genus." promptTitle="binomial" sqref="AD5:AD9" xr:uid="{00000000-0002-0000-0100-000003000000}">
      <formula1>OR(LEFT(AD1048576,LEN(AB1048576))=AB1048576,AD1048576="Species")</formula1>
    </dataValidation>
    <dataValidation type="custom" allowBlank="1" showInputMessage="1" showErrorMessage="1" errorTitle="Binomial Naming" error="Species name must start with the name of it's genus." promptTitle="binomial" sqref="AD15:AD16" xr:uid="{00000000-0002-0000-0100-000004000000}">
      <formula1>OR(LEFT(AD12,LEN(AB12))=AB12,AD12="Species")</formula1>
    </dataValidation>
    <dataValidation type="custom" allowBlank="1" showInputMessage="1" showErrorMessage="1" errorTitle="Binomial Naming" error="Species name must start with the name of it's genus." promptTitle="binomial" sqref="AD17" xr:uid="{00000000-0002-0000-0100-000005000000}">
      <formula1>OR(LEFT(#REF!,LEN(#REF!))=#REF!,#REF!="Species")</formula1>
    </dataValidation>
  </dataValidations>
  <hyperlinks>
    <hyperlink ref="A2" r:id="rId1" tooltip="Proposal Template Version. Follow link to check for updates..." display="2023.v1"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6000000}">
          <x14:formula1>
            <xm:f>'Menu Items (Do not change)'!$E:$E</xm:f>
          </x14:formula1>
          <xm:sqref>AM1:AM2 AM4:AM1048576</xm:sqref>
        </x14:dataValidation>
        <x14:dataValidation type="list" errorStyle="warning" allowBlank="1" showInputMessage="1" showErrorMessage="1" xr:uid="{00000000-0002-0000-0100-000007000000}">
          <x14:formula1>
            <xm:f>'Menu Items (Do not change)'!$D:$D</xm:f>
          </x14:formula1>
          <xm:sqref>AL1:AL2 AL4 AL6:AL1048576</xm:sqref>
        </x14:dataValidation>
        <x14:dataValidation type="list" allowBlank="1" showInputMessage="1" showErrorMessage="1" xr:uid="{00000000-0002-0000-0100-000008000000}">
          <x14:formula1>
            <xm:f>'Menu Items (Do not change)'!$A:$A</xm:f>
          </x14:formula1>
          <xm:sqref>AI1:AI4 AI6:AI1048576</xm:sqref>
        </x14:dataValidation>
        <x14:dataValidation type="list" allowBlank="1" showInputMessage="1" showErrorMessage="1" xr:uid="{00000000-0002-0000-0100-000009000000}">
          <x14:formula1>
            <xm:f>'Menu Items (Do not change)'!$B:$B</xm:f>
          </x14:formula1>
          <xm:sqref>AJ1:AJ1048576</xm:sqref>
        </x14:dataValidation>
        <x14:dataValidation type="list" allowBlank="1" showInputMessage="1" showErrorMessage="1" xr:uid="{00000000-0002-0000-0100-00000A000000}">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election activeCell="A53" sqref="A53"/>
    </sheetView>
  </sheetViews>
  <sheetFormatPr defaultColWidth="11" defaultRowHeight="15.6"/>
  <cols>
    <col min="1" max="1" width="16" bestFit="1" customWidth="1"/>
    <col min="2" max="2" width="18.796875" bestFit="1" customWidth="1"/>
    <col min="3" max="3" width="22.796875" bestFit="1" customWidth="1"/>
    <col min="4" max="5" width="13.09765625" bestFit="1" customWidth="1"/>
    <col min="6" max="6" width="2.59765625" customWidth="1"/>
    <col min="7" max="7" width="43.796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Simmonds</cp:lastModifiedBy>
  <dcterms:created xsi:type="dcterms:W3CDTF">2023-02-08T19:24:03Z</dcterms:created>
  <dcterms:modified xsi:type="dcterms:W3CDTF">2025-07-09T15:43:28Z</dcterms:modified>
</cp:coreProperties>
</file>