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murilo/Desktop/B Proposals/"/>
    </mc:Choice>
  </mc:AlternateContent>
  <xr:revisionPtr revIDLastSave="0" documentId="13_ncr:1_{B4A3EFD9-A3AE-8D47-9BD7-45926BAB7238}" xr6:coauthVersionLast="47" xr6:coauthVersionMax="47" xr10:uidLastSave="{00000000-0000-0000-0000-000000000000}"/>
  <bookViews>
    <workbookView xWindow="8160" yWindow="1220" windowWidth="36400" windowHeight="1954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E2" i="1" s="1"/>
  <c r="AE2" i="1"/>
  <c r="AF2" i="1" s="1"/>
  <c r="P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<sst xmlns="http://schemas.openxmlformats.org/spreadsheetml/2006/main" count="501" uniqueCount="194">
  <si>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</si>
  <si>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</si>
  <si>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</si>
  <si>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</si>
  <si>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</si>
  <si>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</si>
  <si>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</si>
  <si>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</si>
  <si>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</si>
  <si>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</si>
  <si>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</si>
  <si>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</si>
  <si>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</si>
  <si>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</si>
  <si>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</si>
  <si>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</si>
  <si>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</si>
  <si>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</si>
  <si>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</si>
  <si>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</si>
  <si>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</si>
  <si>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</si>
  <si>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</si>
  <si>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</si>
  <si>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</si>
  <si>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</si>
  <si>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</si>
  <si>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</si>
  <si>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</si>
  <si>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</si>
  <si>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</si>
  <si>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</si>
  <si>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</si>
  <si>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</si>
  <si>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</si>
  <si>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</si>
  <si>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</si>
  <si>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</si>
  <si>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</si>
  <si>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</si>
  <si>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</si>
  <si>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</si>
  <si>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</si>
  <si>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</si>
  <si>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</si>
  <si>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</si>
  <si>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</si>
  <si>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</si>
  <si>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</si>
  <si>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</si>
  <si>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</si>
  <si>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</si>
  <si>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</si>
  <si>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</si>
  <si>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</si>
  <si>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</si>
  <si>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</si>
  <si>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</si>
  <si>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</si>
  <si>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</si>
  <si>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</si>
  <si>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</si>
  <si>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</si>
  <si>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</si>
  <si>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</si>
  <si>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</si>
  <si>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</si>
  <si>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</si>
  <si>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</si>
  <si>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</si>
  <si>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</si>
  <si>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</si>
  <si>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</si>
  <si>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</si>
  <si>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</si>
  <si>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</si>
  <si>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</si>
  <si>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</si>
  <si>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</si>
  <si>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</si>
  <si>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</si>
  <si>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</si>
  <si>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</si>
  <si>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</si>
  <si>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</si>
  <si>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</si>
  <si>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</si>
  <si>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</si>
  <si>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</si>
  <si>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</si>
  <si>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</si>
  <si>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</si>
  <si>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</si>
  <si>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</si>
  <si>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</si>
  <si>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</si>
  <si>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</si>
  <si>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</si>
  <si>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</si>
  <si>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</si>
  <si>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</si>
  <si>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</si>
  <si>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</si>
  <si>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</si>
  <si>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</si>
  <si>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</si>
  <si>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</si>
  <si>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</si>
  <si>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</si>
  <si>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</si>
  <si>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</si>
  <si>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</si>
  <si>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</si>
  <si>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t>version 2023.1</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</si>
  <si>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</si>
  <si>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</si>
  <si>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Duplodnaviria</t>
  </si>
  <si>
    <t>Heunggongvirae</t>
  </si>
  <si>
    <t>Uroviricota</t>
  </si>
  <si>
    <t>Caudoviricetes</t>
  </si>
  <si>
    <t>Skurskavirinae</t>
  </si>
  <si>
    <t>Please select</t>
  </si>
  <si>
    <t>Create new</t>
  </si>
  <si>
    <t>Baldwinvirus</t>
  </si>
  <si>
    <t>Baldwinvirus EM</t>
  </si>
  <si>
    <t>ON169972.1</t>
  </si>
  <si>
    <t>Pseudomonas phage EM</t>
  </si>
  <si>
    <t>Pakpunavirus</t>
  </si>
  <si>
    <t>OP875100.2</t>
  </si>
  <si>
    <t>Pseudomonas phage SPA01</t>
  </si>
  <si>
    <t>MH791399.2</t>
  </si>
  <si>
    <t>Pseudomonas phage PaGz-1</t>
  </si>
  <si>
    <t>OP875101.1</t>
  </si>
  <si>
    <t>Pseudomonas phage SPA05</t>
  </si>
  <si>
    <t>MK443264.1</t>
  </si>
  <si>
    <t>Pseudomonas phage ITTPL</t>
  </si>
  <si>
    <t>OP784575.1</t>
  </si>
  <si>
    <t>Pseudomonas phage pPA-3099-2aT.2</t>
  </si>
  <si>
    <t>MH791408.2</t>
  </si>
  <si>
    <t>Pseudomonas phage PaZq-1</t>
  </si>
  <si>
    <t>MK224498.1</t>
  </si>
  <si>
    <t>Pseudomonas phage Henu5</t>
  </si>
  <si>
    <t>MN013356.1</t>
  </si>
  <si>
    <t>Pseudomonas phage vB_PaM_EPA1</t>
  </si>
  <si>
    <t>MW526259.2</t>
  </si>
  <si>
    <t>Pseudomonas phage PhL_UNISO_PA-DSM_ph0034</t>
  </si>
  <si>
    <t>ON361135.1</t>
  </si>
  <si>
    <t>Pseudomonas phage vB_Pae_Kat</t>
  </si>
  <si>
    <t>OQ319936.1</t>
  </si>
  <si>
    <t>Pseudomonas phage 20Sep416</t>
  </si>
  <si>
    <t>MK138526.1</t>
  </si>
  <si>
    <t>Pseudomonas phage vB_PaeM_LCK69</t>
  </si>
  <si>
    <t>OQ225163.1</t>
  </si>
  <si>
    <t>Pseudomonas phage vB_PaeM_B31</t>
  </si>
  <si>
    <t>OQ164637.1</t>
  </si>
  <si>
    <t>Pseudomonas phage HJ01</t>
  </si>
  <si>
    <t>OQ225162.1</t>
  </si>
  <si>
    <t>Pseudomonas phage vB_PaeS_B8</t>
  </si>
  <si>
    <t>MF974178.1</t>
  </si>
  <si>
    <t>Pseudomonas phage YS35</t>
  </si>
  <si>
    <t>OQ200059.1</t>
  </si>
  <si>
    <t>Pseudomonas phage vB_PaeM_B55</t>
  </si>
  <si>
    <t>MN563785.1</t>
  </si>
  <si>
    <t>Pseudomonas phage vB_PA45_GUMS</t>
  </si>
  <si>
    <t>OK539826.1</t>
  </si>
  <si>
    <t>Pseudomonas phage phipa10</t>
  </si>
  <si>
    <t>OM870967.1</t>
  </si>
  <si>
    <t>Pseudomonas phage vB_Paer_Ps12</t>
  </si>
  <si>
    <t>OM870970.1</t>
  </si>
  <si>
    <t>Pseudomonas phage vB_Paer_PsIn</t>
  </si>
  <si>
    <t>OM870969.1</t>
  </si>
  <si>
    <t>Pseudomonas phage vB_Paer_PsCh</t>
  </si>
  <si>
    <t>Pakpunavirus SPA01</t>
  </si>
  <si>
    <t>Pakpunavirus PaGz-1</t>
  </si>
  <si>
    <t>Pakpunavirus SPA05</t>
  </si>
  <si>
    <t>Pakpunavirus ITTPL</t>
  </si>
  <si>
    <t>Pakpunavirus pPA30992aT2</t>
  </si>
  <si>
    <t>Pakpunavirus PaZq1</t>
  </si>
  <si>
    <t>Pakpunavirus Henu5</t>
  </si>
  <si>
    <t>Pakpunavirus EPA1</t>
  </si>
  <si>
    <t>Pakpunavirus ph0034</t>
  </si>
  <si>
    <t>Pakpunavirus kat</t>
  </si>
  <si>
    <t>Pakpunavirus pv20Sep416</t>
  </si>
  <si>
    <t>Pakpunavirus LCK69</t>
  </si>
  <si>
    <t>Pakpunavirus B31</t>
  </si>
  <si>
    <t>Pakpunavirus HJ01</t>
  </si>
  <si>
    <t>Pakpunavirus B8</t>
  </si>
  <si>
    <t>Pakpunavirus YS35</t>
  </si>
  <si>
    <t>Pakpunavirus B55</t>
  </si>
  <si>
    <t>Pakpunavirus GUMS</t>
  </si>
  <si>
    <t>Pakpunavirus phipa10</t>
  </si>
  <si>
    <t>Pakpunavirus Ps12</t>
  </si>
  <si>
    <t>Pakpunavirus PsIn</t>
  </si>
  <si>
    <t>Pakpunavirus PsCh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</si>
</sst>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0">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xf numFmtId="0" fontId="8" fillId="7" borderId="1" xfId="0" applyFont="1" applyFill="1" applyBorder="1"/>
  </cellXfs>
  <cellStyles count="3">
    <cellStyle name="60% - Accent3" xfId="1" builtinId="40"/>
    <cellStyle name="Hyperlink" xfId="2" builtinId="8"/>
    <cellStyle name="Normal" xfId="0" builtinId="0"/>
  </cellStyles>
  <dxfs count="13">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15" zoomScaleNormal="115" workbookViewId="0">
      <selection activeCell="B4" sqref="B4"/>
    </sheetView>
  </sheetViews>
  <sheetFormatPr baseColWidth="10" defaultColWidth="11" defaultRowHeight="16" x14ac:dyDescent="0.2"/>
  <cols>
    <col min="1" max="1" width="2.83203125" customWidth="1"/>
    <col min="2" max="2" width="173.5" customWidth="1"/>
  </cols>
  <sheetData>
    <row r="1" spans="2:2" ht="37" customHeight="1" x14ac:dyDescent="0.2">
      <c r="B1" s="33" t="s">
        <v>115</v>
      </c>
    </row>
    <row r="2" spans="2:2" ht="255" x14ac:dyDescent="0.2">
      <c r="B2" s="32" t="s">
        <v>114</v>
      </c>
    </row>
  </sheetData>
  <conditionalFormatting sqref="B2">
    <cfRule type="expression" dxfId="12"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30"/>
  <sheetViews>
    <sheetView tabSelected="1" topLeftCell="M1" zoomScaleNormal="100" workbookViewId="0">
      <pane ySplit="4" topLeftCell="A5" activePane="bottomLeft" state="frozen"/>
      <selection pane="bottomLeft" activeCell="Y34" sqref="Y34"/>
    </sheetView>
  </sheetViews>
  <sheetFormatPr baseColWidth="10" defaultColWidth="11" defaultRowHeight="16" x14ac:dyDescent="0.2"/>
  <cols>
    <col min="1" max="1" width="15" style="2" bestFit="1" customWidth="1"/>
    <col min="2" max="2" width="9" style="2" bestFit="1" customWidth="1"/>
    <col min="3" max="3" width="8.33203125" style="2" bestFit="1" customWidth="1"/>
    <col min="4" max="4" width="11.1640625" style="2" bestFit="1" customWidth="1"/>
    <col min="5" max="15" width="10.83203125" style="2"/>
    <col min="16" max="16" width="17" style="14" customWidth="1"/>
    <col min="17" max="26" width="10.83203125" style="14"/>
    <col min="27" max="27" width="15" style="14" customWidth="1"/>
    <col min="28" max="28" width="13.6640625" style="14" customWidth="1"/>
    <col min="29" max="29" width="10.83203125" style="14"/>
    <col min="30" max="30" width="24.83203125" style="26" customWidth="1"/>
    <col min="31" max="31" width="22.1640625" style="4" customWidth="1"/>
    <col min="32" max="32" width="27.6640625" style="4" customWidth="1"/>
    <col min="33" max="33" width="16.33203125" style="4" customWidth="1"/>
    <col min="34" max="34" width="27.33203125" style="4" bestFit="1"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x14ac:dyDescent="0.3">
      <c r="A1" s="18" t="s">
        <v>81</v>
      </c>
      <c r="B1" s="46" t="s">
        <v>112</v>
      </c>
      <c r="C1" s="46"/>
      <c r="D1" s="46"/>
      <c r="E1" s="47" t="str">
        <f ca="1">IF(LEN(cellFilenameFormatErrors)=0,LEFT(cellBaseFilename,9),"Code is automatically derived from the filename: 'YEAR.###X.[STATUS.][v#.]DESCRIPTION.xlsx', X=SC code")</f>
        <v>2023.062B</v>
      </c>
      <c r="F1" s="47"/>
      <c r="G1" s="47"/>
      <c r="H1" s="47"/>
      <c r="I1" s="47"/>
      <c r="J1" s="47"/>
      <c r="K1" s="47"/>
      <c r="L1" s="47"/>
      <c r="M1" s="47"/>
      <c r="N1" s="47"/>
      <c r="O1" s="47"/>
      <c r="P1" s="37"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8"/>
      <c r="R1" s="38"/>
      <c r="S1" s="38"/>
      <c r="T1" s="38"/>
      <c r="U1" s="38"/>
      <c r="V1" s="38"/>
      <c r="W1" s="38"/>
      <c r="X1" s="38"/>
      <c r="Y1" s="38"/>
      <c r="Z1" s="38"/>
      <c r="AA1" s="38"/>
      <c r="AB1" s="38"/>
      <c r="AC1" s="38"/>
      <c r="AD1" s="29" t="s">
        <v>28</v>
      </c>
      <c r="AE1" s="25" t="str" cm="1">
        <f t="array" aca="1" ref="AE1" ca="1">MID(CELL("filename",'Proposal Template'!$B$1),SEARCH("[",CELL("filename",'Proposal Template'!$B$1))+1, SEARCH("]",CELL("filename",'Proposal Template'!$B$1))-SEARCH("[",CELL("filename",'Proposal Template'!$B$1))-1)</f>
        <v>2023.062B.N.v1.Skurskavirinae_nsf.xlsx</v>
      </c>
      <c r="AF1" s="23"/>
      <c r="AG1" s="16"/>
      <c r="AH1" s="16"/>
      <c r="AI1" s="16"/>
      <c r="AJ1" s="16"/>
      <c r="AK1" s="16"/>
      <c r="AL1" s="16"/>
      <c r="AM1" s="16"/>
      <c r="AN1" s="16"/>
      <c r="AO1"/>
    </row>
    <row r="2" spans="1:41" ht="19" x14ac:dyDescent="0.25">
      <c r="A2" s="18" t="s">
        <v>113</v>
      </c>
      <c r="B2" s="46" t="s">
        <v>111</v>
      </c>
      <c r="C2" s="46"/>
      <c r="D2" s="46"/>
      <c r="E2" s="48"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Bacterial viruses (B) proposals</v>
      </c>
      <c r="F2" s="48"/>
      <c r="G2" s="48"/>
      <c r="H2" s="48"/>
      <c r="I2" s="48"/>
      <c r="J2" s="48"/>
      <c r="K2" s="48"/>
      <c r="L2" s="48"/>
      <c r="M2" s="48"/>
      <c r="N2" s="48"/>
      <c r="O2" s="48"/>
      <c r="P2" s="39" t="str">
        <f ca="1">_xlfn.CONCAT(
IF(NOT(ISERROR(AF2)),"","Study Section code ('"&amp;AE2&amp;"') is not valid; ")
)</f>
        <v/>
      </c>
      <c r="Q2" s="40"/>
      <c r="R2" s="40"/>
      <c r="S2" s="40"/>
      <c r="T2" s="40"/>
      <c r="U2" s="40"/>
      <c r="V2" s="40"/>
      <c r="W2" s="40"/>
      <c r="X2" s="40"/>
      <c r="Y2" s="40"/>
      <c r="Z2" s="40"/>
      <c r="AA2" s="40"/>
      <c r="AB2" s="40"/>
      <c r="AC2" s="40"/>
      <c r="AD2" s="30" t="s">
        <v>28</v>
      </c>
      <c r="AE2" s="24" t="str">
        <f ca="1">MID(AE1,9,1)</f>
        <v>B</v>
      </c>
      <c r="AF2" s="24" t="str">
        <f ca="1">VLOOKUP(AE2,studySectionCodeLUT,2,FALSE)</f>
        <v>Bacterial viruses (B) proposals</v>
      </c>
      <c r="AG2" s="3"/>
      <c r="AH2" s="3"/>
      <c r="AI2" s="3"/>
      <c r="AJ2" s="3"/>
      <c r="AK2" s="3"/>
      <c r="AL2" s="3"/>
      <c r="AM2" s="3"/>
      <c r="AN2" s="3"/>
    </row>
    <row r="3" spans="1:41" ht="36" customHeight="1" x14ac:dyDescent="0.2">
      <c r="A3" s="41" t="s">
        <v>21</v>
      </c>
      <c r="B3" s="41"/>
      <c r="C3" s="41"/>
      <c r="D3" s="41"/>
      <c r="E3" s="41"/>
      <c r="F3" s="41"/>
      <c r="G3" s="41"/>
      <c r="H3" s="41"/>
      <c r="I3" s="41"/>
      <c r="J3" s="41"/>
      <c r="K3" s="41"/>
      <c r="L3" s="41"/>
      <c r="M3" s="41"/>
      <c r="N3" s="41"/>
      <c r="O3" s="41"/>
      <c r="P3" s="42" t="s">
        <v>22</v>
      </c>
      <c r="Q3" s="42"/>
      <c r="R3" s="42"/>
      <c r="S3" s="42"/>
      <c r="T3" s="42"/>
      <c r="U3" s="42"/>
      <c r="V3" s="42"/>
      <c r="W3" s="42"/>
      <c r="X3" s="42"/>
      <c r="Y3" s="42"/>
      <c r="Z3" s="42"/>
      <c r="AA3" s="42"/>
      <c r="AB3" s="42"/>
      <c r="AC3" s="42"/>
      <c r="AD3" s="42"/>
      <c r="AE3" s="43" t="s">
        <v>110</v>
      </c>
      <c r="AF3" s="44"/>
      <c r="AG3" s="44"/>
      <c r="AH3" s="44"/>
      <c r="AI3" s="44"/>
      <c r="AJ3" s="44"/>
      <c r="AK3" s="45"/>
      <c r="AL3" s="35" t="s">
        <v>109</v>
      </c>
      <c r="AM3" s="36"/>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P5" s="34" t="s">
        <v>116</v>
      </c>
      <c r="Q5" s="34"/>
      <c r="R5" s="34" t="s">
        <v>117</v>
      </c>
      <c r="S5" s="34"/>
      <c r="T5" s="34" t="s">
        <v>118</v>
      </c>
      <c r="U5" s="34"/>
      <c r="V5" s="34" t="s">
        <v>119</v>
      </c>
      <c r="AA5" s="49" t="s">
        <v>120</v>
      </c>
      <c r="AI5" s="4" t="s">
        <v>121</v>
      </c>
      <c r="AJ5" s="4" t="s">
        <v>121</v>
      </c>
      <c r="AK5" s="4" t="s">
        <v>36</v>
      </c>
      <c r="AL5" s="15" t="s">
        <v>122</v>
      </c>
      <c r="AM5" s="15" t="s">
        <v>38</v>
      </c>
    </row>
    <row r="6" spans="1:41" x14ac:dyDescent="0.2">
      <c r="P6" s="14" t="s">
        <v>116</v>
      </c>
      <c r="R6" s="14" t="s">
        <v>117</v>
      </c>
      <c r="T6" s="14" t="s">
        <v>118</v>
      </c>
      <c r="V6" s="14" t="s">
        <v>119</v>
      </c>
      <c r="AA6" s="14" t="s">
        <v>120</v>
      </c>
      <c r="AB6" s="14" t="s">
        <v>123</v>
      </c>
      <c r="AI6" s="4" t="s">
        <v>121</v>
      </c>
      <c r="AJ6" s="4" t="s">
        <v>121</v>
      </c>
      <c r="AK6" s="4" t="s">
        <v>36</v>
      </c>
      <c r="AL6" s="15" t="s">
        <v>122</v>
      </c>
      <c r="AM6" s="15" t="s">
        <v>35</v>
      </c>
    </row>
    <row r="7" spans="1:41" x14ac:dyDescent="0.2">
      <c r="P7" s="14" t="s">
        <v>116</v>
      </c>
      <c r="R7" s="14" t="s">
        <v>117</v>
      </c>
      <c r="T7" s="14" t="s">
        <v>118</v>
      </c>
      <c r="V7" s="14" t="s">
        <v>119</v>
      </c>
      <c r="AA7" s="14" t="s">
        <v>120</v>
      </c>
      <c r="AB7" s="14" t="s">
        <v>123</v>
      </c>
      <c r="AD7" s="26" t="s">
        <v>124</v>
      </c>
      <c r="AE7" s="4" t="s">
        <v>125</v>
      </c>
      <c r="AF7" s="4" t="s">
        <v>126</v>
      </c>
      <c r="AI7" s="4" t="s">
        <v>24</v>
      </c>
      <c r="AJ7" s="4" t="s">
        <v>25</v>
      </c>
      <c r="AK7" s="4" t="s">
        <v>36</v>
      </c>
      <c r="AL7" s="15" t="s">
        <v>122</v>
      </c>
      <c r="AM7" s="15" t="s">
        <v>28</v>
      </c>
    </row>
    <row r="8" spans="1:41" x14ac:dyDescent="0.2">
      <c r="A8" s="2" t="s">
        <v>116</v>
      </c>
      <c r="C8" s="2" t="s">
        <v>117</v>
      </c>
      <c r="E8" s="2" t="s">
        <v>118</v>
      </c>
      <c r="G8" s="2" t="s">
        <v>119</v>
      </c>
      <c r="M8" s="2" t="s">
        <v>127</v>
      </c>
      <c r="P8" s="14" t="s">
        <v>116</v>
      </c>
      <c r="R8" s="14" t="s">
        <v>117</v>
      </c>
      <c r="T8" s="14" t="s">
        <v>118</v>
      </c>
      <c r="V8" s="14" t="s">
        <v>119</v>
      </c>
      <c r="AA8" s="14" t="s">
        <v>120</v>
      </c>
      <c r="AB8" s="14" t="s">
        <v>127</v>
      </c>
      <c r="AI8" s="4" t="s">
        <v>121</v>
      </c>
      <c r="AJ8" s="4" t="s">
        <v>121</v>
      </c>
      <c r="AK8" s="4" t="s">
        <v>36</v>
      </c>
      <c r="AL8" s="15" t="s">
        <v>34</v>
      </c>
      <c r="AM8" s="15" t="s">
        <v>35</v>
      </c>
    </row>
    <row r="9" spans="1:41" x14ac:dyDescent="0.2">
      <c r="P9" s="14" t="s">
        <v>116</v>
      </c>
      <c r="R9" s="14" t="s">
        <v>117</v>
      </c>
      <c r="T9" s="14" t="s">
        <v>118</v>
      </c>
      <c r="V9" s="14" t="s">
        <v>119</v>
      </c>
      <c r="AA9" s="14" t="s">
        <v>120</v>
      </c>
      <c r="AB9" s="14" t="s">
        <v>127</v>
      </c>
      <c r="AD9" s="26" t="s">
        <v>172</v>
      </c>
      <c r="AE9" s="4" t="s">
        <v>128</v>
      </c>
      <c r="AF9" s="4" t="s">
        <v>129</v>
      </c>
      <c r="AI9" s="4" t="s">
        <v>24</v>
      </c>
      <c r="AJ9" s="4" t="s">
        <v>25</v>
      </c>
      <c r="AK9" s="4" t="s">
        <v>36</v>
      </c>
      <c r="AL9" s="15" t="s">
        <v>122</v>
      </c>
      <c r="AM9" s="15" t="s">
        <v>28</v>
      </c>
    </row>
    <row r="10" spans="1:41" x14ac:dyDescent="0.2">
      <c r="P10" s="14" t="s">
        <v>116</v>
      </c>
      <c r="R10" s="14" t="s">
        <v>117</v>
      </c>
      <c r="T10" s="14" t="s">
        <v>118</v>
      </c>
      <c r="V10" s="14" t="s">
        <v>119</v>
      </c>
      <c r="AA10" s="14" t="s">
        <v>120</v>
      </c>
      <c r="AB10" s="14" t="s">
        <v>127</v>
      </c>
      <c r="AD10" s="26" t="s">
        <v>173</v>
      </c>
      <c r="AE10" s="4" t="s">
        <v>130</v>
      </c>
      <c r="AF10" s="4" t="s">
        <v>131</v>
      </c>
      <c r="AI10" s="4" t="s">
        <v>24</v>
      </c>
      <c r="AJ10" s="4" t="s">
        <v>25</v>
      </c>
      <c r="AK10" s="4" t="s">
        <v>36</v>
      </c>
      <c r="AL10" s="15" t="s">
        <v>122</v>
      </c>
      <c r="AM10" s="15" t="s">
        <v>28</v>
      </c>
    </row>
    <row r="11" spans="1:41" x14ac:dyDescent="0.2">
      <c r="P11" s="14" t="s">
        <v>116</v>
      </c>
      <c r="R11" s="14" t="s">
        <v>117</v>
      </c>
      <c r="T11" s="14" t="s">
        <v>118</v>
      </c>
      <c r="V11" s="14" t="s">
        <v>119</v>
      </c>
      <c r="AA11" s="14" t="s">
        <v>120</v>
      </c>
      <c r="AB11" s="14" t="s">
        <v>127</v>
      </c>
      <c r="AD11" s="26" t="s">
        <v>174</v>
      </c>
      <c r="AE11" s="4" t="s">
        <v>132</v>
      </c>
      <c r="AF11" s="4" t="s">
        <v>133</v>
      </c>
      <c r="AI11" s="4" t="s">
        <v>24</v>
      </c>
      <c r="AJ11" s="4" t="s">
        <v>25</v>
      </c>
      <c r="AK11" s="4" t="s">
        <v>36</v>
      </c>
      <c r="AL11" s="15" t="s">
        <v>122</v>
      </c>
      <c r="AM11" s="15" t="s">
        <v>28</v>
      </c>
    </row>
    <row r="12" spans="1:41" x14ac:dyDescent="0.2">
      <c r="P12" s="14" t="s">
        <v>116</v>
      </c>
      <c r="R12" s="14" t="s">
        <v>117</v>
      </c>
      <c r="T12" s="14" t="s">
        <v>118</v>
      </c>
      <c r="V12" s="14" t="s">
        <v>119</v>
      </c>
      <c r="AA12" s="14" t="s">
        <v>120</v>
      </c>
      <c r="AB12" s="14" t="s">
        <v>127</v>
      </c>
      <c r="AD12" s="26" t="s">
        <v>175</v>
      </c>
      <c r="AE12" s="4" t="s">
        <v>134</v>
      </c>
      <c r="AF12" s="4" t="s">
        <v>135</v>
      </c>
      <c r="AI12" s="4" t="s">
        <v>24</v>
      </c>
      <c r="AJ12" s="4" t="s">
        <v>25</v>
      </c>
      <c r="AK12" s="4" t="s">
        <v>36</v>
      </c>
      <c r="AL12" s="15" t="s">
        <v>122</v>
      </c>
      <c r="AM12" s="15" t="s">
        <v>28</v>
      </c>
    </row>
    <row r="13" spans="1:41" x14ac:dyDescent="0.2">
      <c r="P13" s="14" t="s">
        <v>116</v>
      </c>
      <c r="R13" s="14" t="s">
        <v>117</v>
      </c>
      <c r="T13" s="14" t="s">
        <v>118</v>
      </c>
      <c r="V13" s="14" t="s">
        <v>119</v>
      </c>
      <c r="AA13" s="14" t="s">
        <v>120</v>
      </c>
      <c r="AB13" s="14" t="s">
        <v>127</v>
      </c>
      <c r="AD13" s="26" t="s">
        <v>176</v>
      </c>
      <c r="AE13" s="4" t="s">
        <v>136</v>
      </c>
      <c r="AF13" s="4" t="s">
        <v>137</v>
      </c>
      <c r="AI13" s="4" t="s">
        <v>24</v>
      </c>
      <c r="AJ13" s="4" t="s">
        <v>25</v>
      </c>
      <c r="AK13" s="4" t="s">
        <v>36</v>
      </c>
      <c r="AL13" s="15" t="s">
        <v>122</v>
      </c>
      <c r="AM13" s="15" t="s">
        <v>28</v>
      </c>
    </row>
    <row r="14" spans="1:41" x14ac:dyDescent="0.2">
      <c r="P14" s="14" t="s">
        <v>116</v>
      </c>
      <c r="R14" s="14" t="s">
        <v>117</v>
      </c>
      <c r="T14" s="14" t="s">
        <v>118</v>
      </c>
      <c r="V14" s="14" t="s">
        <v>119</v>
      </c>
      <c r="AA14" s="14" t="s">
        <v>120</v>
      </c>
      <c r="AB14" s="14" t="s">
        <v>127</v>
      </c>
      <c r="AD14" s="26" t="s">
        <v>177</v>
      </c>
      <c r="AE14" s="4" t="s">
        <v>138</v>
      </c>
      <c r="AF14" s="4" t="s">
        <v>139</v>
      </c>
      <c r="AI14" s="4" t="s">
        <v>24</v>
      </c>
      <c r="AJ14" s="4" t="s">
        <v>25</v>
      </c>
      <c r="AK14" s="4" t="s">
        <v>36</v>
      </c>
      <c r="AL14" s="15" t="s">
        <v>122</v>
      </c>
      <c r="AM14" s="15" t="s">
        <v>28</v>
      </c>
    </row>
    <row r="15" spans="1:41" x14ac:dyDescent="0.2">
      <c r="P15" s="14" t="s">
        <v>116</v>
      </c>
      <c r="R15" s="14" t="s">
        <v>117</v>
      </c>
      <c r="T15" s="14" t="s">
        <v>118</v>
      </c>
      <c r="V15" s="14" t="s">
        <v>119</v>
      </c>
      <c r="AA15" s="14" t="s">
        <v>120</v>
      </c>
      <c r="AB15" s="14" t="s">
        <v>127</v>
      </c>
      <c r="AD15" s="26" t="s">
        <v>178</v>
      </c>
      <c r="AE15" s="4" t="s">
        <v>140</v>
      </c>
      <c r="AF15" s="4" t="s">
        <v>141</v>
      </c>
      <c r="AI15" s="4" t="s">
        <v>24</v>
      </c>
      <c r="AJ15" s="4" t="s">
        <v>25</v>
      </c>
      <c r="AK15" s="4" t="s">
        <v>36</v>
      </c>
      <c r="AL15" s="15" t="s">
        <v>122</v>
      </c>
      <c r="AM15" s="15" t="s">
        <v>28</v>
      </c>
    </row>
    <row r="16" spans="1:41" x14ac:dyDescent="0.2">
      <c r="P16" s="14" t="s">
        <v>116</v>
      </c>
      <c r="R16" s="14" t="s">
        <v>117</v>
      </c>
      <c r="T16" s="14" t="s">
        <v>118</v>
      </c>
      <c r="V16" s="14" t="s">
        <v>119</v>
      </c>
      <c r="AA16" s="14" t="s">
        <v>120</v>
      </c>
      <c r="AB16" s="14" t="s">
        <v>127</v>
      </c>
      <c r="AD16" s="26" t="s">
        <v>179</v>
      </c>
      <c r="AE16" s="4" t="s">
        <v>142</v>
      </c>
      <c r="AF16" s="4" t="s">
        <v>143</v>
      </c>
      <c r="AI16" s="4" t="s">
        <v>24</v>
      </c>
      <c r="AJ16" s="4" t="s">
        <v>25</v>
      </c>
      <c r="AK16" s="4" t="s">
        <v>36</v>
      </c>
      <c r="AL16" s="15" t="s">
        <v>122</v>
      </c>
      <c r="AM16" s="15" t="s">
        <v>28</v>
      </c>
    </row>
    <row r="17" spans="16:39" x14ac:dyDescent="0.2">
      <c r="P17" s="14" t="s">
        <v>116</v>
      </c>
      <c r="R17" s="14" t="s">
        <v>117</v>
      </c>
      <c r="T17" s="14" t="s">
        <v>118</v>
      </c>
      <c r="V17" s="14" t="s">
        <v>119</v>
      </c>
      <c r="AA17" s="14" t="s">
        <v>120</v>
      </c>
      <c r="AB17" s="14" t="s">
        <v>127</v>
      </c>
      <c r="AD17" s="26" t="s">
        <v>180</v>
      </c>
      <c r="AE17" s="4" t="s">
        <v>144</v>
      </c>
      <c r="AF17" s="4" t="s">
        <v>145</v>
      </c>
      <c r="AI17" s="4" t="s">
        <v>24</v>
      </c>
      <c r="AJ17" s="4" t="s">
        <v>25</v>
      </c>
      <c r="AK17" s="4" t="s">
        <v>36</v>
      </c>
      <c r="AL17" s="15" t="s">
        <v>122</v>
      </c>
      <c r="AM17" s="15" t="s">
        <v>28</v>
      </c>
    </row>
    <row r="18" spans="16:39" x14ac:dyDescent="0.2">
      <c r="P18" s="14" t="s">
        <v>116</v>
      </c>
      <c r="R18" s="14" t="s">
        <v>117</v>
      </c>
      <c r="T18" s="14" t="s">
        <v>118</v>
      </c>
      <c r="V18" s="14" t="s">
        <v>119</v>
      </c>
      <c r="AA18" s="14" t="s">
        <v>120</v>
      </c>
      <c r="AB18" s="14" t="s">
        <v>127</v>
      </c>
      <c r="AD18" s="26" t="s">
        <v>181</v>
      </c>
      <c r="AE18" s="4" t="s">
        <v>146</v>
      </c>
      <c r="AF18" s="4" t="s">
        <v>147</v>
      </c>
      <c r="AI18" s="4" t="s">
        <v>24</v>
      </c>
      <c r="AJ18" s="4" t="s">
        <v>25</v>
      </c>
      <c r="AK18" s="4" t="s">
        <v>36</v>
      </c>
      <c r="AL18" s="15" t="s">
        <v>122</v>
      </c>
      <c r="AM18" s="15" t="s">
        <v>28</v>
      </c>
    </row>
    <row r="19" spans="16:39" x14ac:dyDescent="0.2">
      <c r="P19" s="14" t="s">
        <v>116</v>
      </c>
      <c r="R19" s="14" t="s">
        <v>117</v>
      </c>
      <c r="T19" s="14" t="s">
        <v>118</v>
      </c>
      <c r="V19" s="14" t="s">
        <v>119</v>
      </c>
      <c r="AA19" s="14" t="s">
        <v>120</v>
      </c>
      <c r="AB19" s="14" t="s">
        <v>127</v>
      </c>
      <c r="AD19" s="26" t="s">
        <v>182</v>
      </c>
      <c r="AE19" s="4" t="s">
        <v>148</v>
      </c>
      <c r="AF19" s="4" t="s">
        <v>149</v>
      </c>
      <c r="AI19" s="4" t="s">
        <v>24</v>
      </c>
      <c r="AJ19" s="4" t="s">
        <v>25</v>
      </c>
      <c r="AK19" s="4" t="s">
        <v>36</v>
      </c>
      <c r="AL19" s="15" t="s">
        <v>122</v>
      </c>
      <c r="AM19" s="15" t="s">
        <v>28</v>
      </c>
    </row>
    <row r="20" spans="16:39" x14ac:dyDescent="0.2">
      <c r="P20" s="14" t="s">
        <v>116</v>
      </c>
      <c r="R20" s="14" t="s">
        <v>117</v>
      </c>
      <c r="T20" s="14" t="s">
        <v>118</v>
      </c>
      <c r="V20" s="14" t="s">
        <v>119</v>
      </c>
      <c r="AA20" s="14" t="s">
        <v>120</v>
      </c>
      <c r="AB20" s="14" t="s">
        <v>127</v>
      </c>
      <c r="AD20" s="26" t="s">
        <v>183</v>
      </c>
      <c r="AE20" s="4" t="s">
        <v>150</v>
      </c>
      <c r="AF20" s="4" t="s">
        <v>151</v>
      </c>
      <c r="AI20" s="4" t="s">
        <v>24</v>
      </c>
      <c r="AJ20" s="4" t="s">
        <v>25</v>
      </c>
      <c r="AK20" s="4" t="s">
        <v>36</v>
      </c>
      <c r="AL20" s="15" t="s">
        <v>122</v>
      </c>
      <c r="AM20" s="15" t="s">
        <v>28</v>
      </c>
    </row>
    <row r="21" spans="16:39" x14ac:dyDescent="0.2">
      <c r="P21" s="14" t="s">
        <v>116</v>
      </c>
      <c r="R21" s="14" t="s">
        <v>117</v>
      </c>
      <c r="T21" s="14" t="s">
        <v>118</v>
      </c>
      <c r="V21" s="14" t="s">
        <v>119</v>
      </c>
      <c r="AA21" s="14" t="s">
        <v>120</v>
      </c>
      <c r="AB21" s="14" t="s">
        <v>127</v>
      </c>
      <c r="AD21" s="26" t="s">
        <v>184</v>
      </c>
      <c r="AE21" s="4" t="s">
        <v>152</v>
      </c>
      <c r="AF21" s="4" t="s">
        <v>153</v>
      </c>
      <c r="AI21" s="4" t="s">
        <v>24</v>
      </c>
      <c r="AJ21" s="4" t="s">
        <v>25</v>
      </c>
      <c r="AK21" s="4" t="s">
        <v>36</v>
      </c>
      <c r="AL21" s="15" t="s">
        <v>122</v>
      </c>
      <c r="AM21" s="15" t="s">
        <v>28</v>
      </c>
    </row>
    <row r="22" spans="16:39" x14ac:dyDescent="0.2">
      <c r="P22" s="14" t="s">
        <v>116</v>
      </c>
      <c r="R22" s="14" t="s">
        <v>117</v>
      </c>
      <c r="T22" s="14" t="s">
        <v>118</v>
      </c>
      <c r="V22" s="14" t="s">
        <v>119</v>
      </c>
      <c r="AA22" s="14" t="s">
        <v>120</v>
      </c>
      <c r="AB22" s="14" t="s">
        <v>127</v>
      </c>
      <c r="AD22" s="26" t="s">
        <v>185</v>
      </c>
      <c r="AE22" s="4" t="s">
        <v>154</v>
      </c>
      <c r="AF22" s="4" t="s">
        <v>155</v>
      </c>
      <c r="AI22" s="4" t="s">
        <v>24</v>
      </c>
      <c r="AJ22" s="4" t="s">
        <v>25</v>
      </c>
      <c r="AK22" s="4" t="s">
        <v>36</v>
      </c>
      <c r="AL22" s="15" t="s">
        <v>122</v>
      </c>
      <c r="AM22" s="15" t="s">
        <v>28</v>
      </c>
    </row>
    <row r="23" spans="16:39" x14ac:dyDescent="0.2">
      <c r="P23" s="14" t="s">
        <v>116</v>
      </c>
      <c r="R23" s="14" t="s">
        <v>117</v>
      </c>
      <c r="T23" s="14" t="s">
        <v>118</v>
      </c>
      <c r="V23" s="14" t="s">
        <v>119</v>
      </c>
      <c r="AA23" s="14" t="s">
        <v>120</v>
      </c>
      <c r="AB23" s="14" t="s">
        <v>127</v>
      </c>
      <c r="AD23" s="26" t="s">
        <v>186</v>
      </c>
      <c r="AE23" s="4" t="s">
        <v>156</v>
      </c>
      <c r="AF23" s="4" t="s">
        <v>157</v>
      </c>
      <c r="AI23" s="4" t="s">
        <v>24</v>
      </c>
      <c r="AJ23" s="4" t="s">
        <v>25</v>
      </c>
      <c r="AK23" s="4" t="s">
        <v>36</v>
      </c>
      <c r="AL23" s="15" t="s">
        <v>122</v>
      </c>
      <c r="AM23" s="15" t="s">
        <v>28</v>
      </c>
    </row>
    <row r="24" spans="16:39" x14ac:dyDescent="0.2">
      <c r="P24" s="14" t="s">
        <v>116</v>
      </c>
      <c r="R24" s="14" t="s">
        <v>117</v>
      </c>
      <c r="T24" s="14" t="s">
        <v>118</v>
      </c>
      <c r="V24" s="14" t="s">
        <v>119</v>
      </c>
      <c r="AA24" s="14" t="s">
        <v>120</v>
      </c>
      <c r="AB24" s="14" t="s">
        <v>127</v>
      </c>
      <c r="AD24" s="26" t="s">
        <v>187</v>
      </c>
      <c r="AE24" s="4" t="s">
        <v>158</v>
      </c>
      <c r="AF24" s="4" t="s">
        <v>159</v>
      </c>
      <c r="AI24" s="4" t="s">
        <v>24</v>
      </c>
      <c r="AJ24" s="4" t="s">
        <v>25</v>
      </c>
      <c r="AK24" s="4" t="s">
        <v>36</v>
      </c>
      <c r="AL24" s="15" t="s">
        <v>122</v>
      </c>
      <c r="AM24" s="15" t="s">
        <v>28</v>
      </c>
    </row>
    <row r="25" spans="16:39" x14ac:dyDescent="0.2">
      <c r="P25" s="14" t="s">
        <v>116</v>
      </c>
      <c r="R25" s="14" t="s">
        <v>117</v>
      </c>
      <c r="T25" s="14" t="s">
        <v>118</v>
      </c>
      <c r="V25" s="14" t="s">
        <v>119</v>
      </c>
      <c r="AA25" s="14" t="s">
        <v>120</v>
      </c>
      <c r="AB25" s="14" t="s">
        <v>127</v>
      </c>
      <c r="AD25" s="26" t="s">
        <v>188</v>
      </c>
      <c r="AE25" s="4" t="s">
        <v>160</v>
      </c>
      <c r="AF25" s="4" t="s">
        <v>161</v>
      </c>
      <c r="AI25" s="4" t="s">
        <v>24</v>
      </c>
      <c r="AJ25" s="4" t="s">
        <v>25</v>
      </c>
      <c r="AK25" s="4" t="s">
        <v>36</v>
      </c>
      <c r="AL25" s="15" t="s">
        <v>122</v>
      </c>
      <c r="AM25" s="15" t="s">
        <v>28</v>
      </c>
    </row>
    <row r="26" spans="16:39" x14ac:dyDescent="0.2">
      <c r="P26" s="14" t="s">
        <v>116</v>
      </c>
      <c r="R26" s="14" t="s">
        <v>117</v>
      </c>
      <c r="T26" s="14" t="s">
        <v>118</v>
      </c>
      <c r="V26" s="14" t="s">
        <v>119</v>
      </c>
      <c r="AA26" s="14" t="s">
        <v>120</v>
      </c>
      <c r="AB26" s="14" t="s">
        <v>127</v>
      </c>
      <c r="AD26" s="26" t="s">
        <v>189</v>
      </c>
      <c r="AE26" s="4" t="s">
        <v>162</v>
      </c>
      <c r="AF26" s="4" t="s">
        <v>163</v>
      </c>
      <c r="AI26" s="4" t="s">
        <v>24</v>
      </c>
      <c r="AJ26" s="4" t="s">
        <v>25</v>
      </c>
      <c r="AK26" s="4" t="s">
        <v>36</v>
      </c>
      <c r="AL26" s="15" t="s">
        <v>122</v>
      </c>
      <c r="AM26" s="15" t="s">
        <v>28</v>
      </c>
    </row>
    <row r="27" spans="16:39" x14ac:dyDescent="0.2">
      <c r="P27" s="14" t="s">
        <v>116</v>
      </c>
      <c r="R27" s="14" t="s">
        <v>117</v>
      </c>
      <c r="T27" s="14" t="s">
        <v>118</v>
      </c>
      <c r="V27" s="14" t="s">
        <v>119</v>
      </c>
      <c r="AA27" s="14" t="s">
        <v>120</v>
      </c>
      <c r="AB27" s="14" t="s">
        <v>127</v>
      </c>
      <c r="AD27" s="26" t="s">
        <v>190</v>
      </c>
      <c r="AE27" s="4" t="s">
        <v>164</v>
      </c>
      <c r="AF27" s="4" t="s">
        <v>165</v>
      </c>
      <c r="AI27" s="4" t="s">
        <v>24</v>
      </c>
      <c r="AJ27" s="4" t="s">
        <v>25</v>
      </c>
      <c r="AK27" s="4" t="s">
        <v>36</v>
      </c>
      <c r="AL27" s="15" t="s">
        <v>122</v>
      </c>
      <c r="AM27" s="15" t="s">
        <v>28</v>
      </c>
    </row>
    <row r="28" spans="16:39" x14ac:dyDescent="0.2">
      <c r="P28" s="14" t="s">
        <v>116</v>
      </c>
      <c r="R28" s="14" t="s">
        <v>117</v>
      </c>
      <c r="T28" s="14" t="s">
        <v>118</v>
      </c>
      <c r="V28" s="14" t="s">
        <v>119</v>
      </c>
      <c r="AA28" s="14" t="s">
        <v>120</v>
      </c>
      <c r="AB28" s="14" t="s">
        <v>127</v>
      </c>
      <c r="AD28" s="26" t="s">
        <v>191</v>
      </c>
      <c r="AE28" s="4" t="s">
        <v>166</v>
      </c>
      <c r="AF28" s="4" t="s">
        <v>167</v>
      </c>
      <c r="AI28" s="4" t="s">
        <v>24</v>
      </c>
      <c r="AJ28" s="4" t="s">
        <v>25</v>
      </c>
      <c r="AK28" s="4" t="s">
        <v>36</v>
      </c>
      <c r="AL28" s="15" t="s">
        <v>122</v>
      </c>
      <c r="AM28" s="15" t="s">
        <v>28</v>
      </c>
    </row>
    <row r="29" spans="16:39" x14ac:dyDescent="0.2">
      <c r="P29" s="14" t="s">
        <v>116</v>
      </c>
      <c r="R29" s="14" t="s">
        <v>117</v>
      </c>
      <c r="T29" s="14" t="s">
        <v>118</v>
      </c>
      <c r="V29" s="14" t="s">
        <v>119</v>
      </c>
      <c r="AA29" s="14" t="s">
        <v>120</v>
      </c>
      <c r="AB29" s="14" t="s">
        <v>127</v>
      </c>
      <c r="AD29" s="26" t="s">
        <v>192</v>
      </c>
      <c r="AE29" s="4" t="s">
        <v>168</v>
      </c>
      <c r="AF29" s="4" t="s">
        <v>169</v>
      </c>
      <c r="AI29" s="4" t="s">
        <v>24</v>
      </c>
      <c r="AJ29" s="4" t="s">
        <v>25</v>
      </c>
      <c r="AK29" s="4" t="s">
        <v>36</v>
      </c>
      <c r="AL29" s="15" t="s">
        <v>122</v>
      </c>
      <c r="AM29" s="15" t="s">
        <v>28</v>
      </c>
    </row>
    <row r="30" spans="16:39" x14ac:dyDescent="0.2">
      <c r="P30" s="14" t="s">
        <v>116</v>
      </c>
      <c r="R30" s="14" t="s">
        <v>117</v>
      </c>
      <c r="T30" s="14" t="s">
        <v>118</v>
      </c>
      <c r="V30" s="14" t="s">
        <v>119</v>
      </c>
      <c r="AA30" s="14" t="s">
        <v>120</v>
      </c>
      <c r="AB30" s="14" t="s">
        <v>127</v>
      </c>
      <c r="AD30" s="26" t="s">
        <v>193</v>
      </c>
      <c r="AE30" s="4" t="s">
        <v>170</v>
      </c>
      <c r="AF30" s="4" t="s">
        <v>171</v>
      </c>
      <c r="AI30" s="4" t="s">
        <v>24</v>
      </c>
      <c r="AJ30" s="4" t="s">
        <v>25</v>
      </c>
      <c r="AK30" s="4" t="s">
        <v>36</v>
      </c>
      <c r="AL30" s="15" t="s">
        <v>122</v>
      </c>
      <c r="AM30" s="15" t="s">
        <v>28</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4 A6:AD1048576 A5:Z5 AB5:AD5">
    <cfRule type="expression" dxfId="11" priority="1">
      <formula>ROW(A1)&gt;5</formula>
    </cfRule>
  </conditionalFormatting>
  <conditionalFormatting sqref="P1:P1048574 Q3:AC4 Q6:AC1048574 Q5:Z5 AB5:AC5">
    <cfRule type="expression" dxfId="10" priority="3">
      <formula>AND(NOT(ISBLANK(P1)),COUNTA(Q1:$AD1)=0)</formula>
    </cfRule>
  </conditionalFormatting>
  <conditionalFormatting sqref="P4:AC4 P6:AC1048576 P5:Z5 AB5:AC5">
    <cfRule type="containsText" dxfId="9" priority="2" operator="containsText" text=" ">
      <formula>NOT(ISERROR(SEARCH(" ",P4)))</formula>
    </cfRule>
  </conditionalFormatting>
  <conditionalFormatting sqref="P1048575:AC1048576">
    <cfRule type="expression" dxfId="8" priority="22">
      <formula>AND(NOT(ISBLANK(P1048575)),COUNTA(Q1048575:$AD1048576)=0)</formula>
    </cfRule>
  </conditionalFormatting>
  <conditionalFormatting sqref="AD1:AD1048576">
    <cfRule type="expression" dxfId="7" priority="17">
      <formula>NOT(OR(OR(AD1="",AD1="Species"),_xlfn.CONCAT(AB1," ")=LEFT(AD1,LEN(AB1)+1)))</formula>
    </cfRule>
  </conditionalFormatting>
  <conditionalFormatting sqref="AM4:AM1048576">
    <cfRule type="expression" dxfId="6"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P1:P1048576 Q3:AC1048576" xr:uid="{E28B2548-7112-D542-A592-7F8E7C97D14F}"/>
    <dataValidation type="custom" allowBlank="1" showInputMessage="1" showErrorMessage="1" errorTitle="Binomial Naming" error="Species name must start with the name of it's genus." promptTitle="binomial" sqref="AD5:AD1048576 AD1:AD3"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pageSetup paperSize="9" orientation="portrait" verticalDpi="0"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AM4:AM1048576 AM1:AM2</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ColWidth="11"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Murilo Zerbini</cp:lastModifiedBy>
  <dcterms:created xsi:type="dcterms:W3CDTF">2023-02-08T19:24:03Z</dcterms:created>
  <dcterms:modified xsi:type="dcterms:W3CDTF">2023-07-06T06:42:30Z</dcterms:modified>
</cp:coreProperties>
</file>