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Data Drive\Data\Project\ICTV\Proposals Secretary\TPs 2024\B_Received\"/>
    </mc:Choice>
  </mc:AlternateContent>
  <xr:revisionPtr revIDLastSave="0" documentId="13_ncr:1_{AB567B75-6019-47AF-9E1C-BACD5B6AFD98}" xr6:coauthVersionLast="47" xr6:coauthVersionMax="47" xr10:uidLastSave="{00000000-0000-0000-0000-000000000000}"/>
  <bookViews>
    <workbookView xWindow="-110" yWindow="-110" windowWidth="19420" windowHeight="103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<sst xmlns="http://schemas.openxmlformats.org/spreadsheetml/2006/main" count="198" uniqueCount="132">
  <si>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</si>
  <si>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</si>
  <si>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</si>
  <si>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</si>
  <si>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</si>
  <si>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</si>
  <si>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</si>
  <si>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</si>
  <si>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</si>
  <si>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</si>
  <si>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</si>
  <si>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</si>
  <si>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</si>
  <si>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</si>
  <si>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</si>
  <si>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</si>
  <si>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</si>
  <si>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</si>
  <si>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</si>
  <si>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</si>
  <si>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</si>
  <si>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</si>
  <si>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</si>
  <si>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</si>
  <si>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</si>
  <si>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</si>
  <si>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</si>
  <si>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</si>
  <si>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</si>
  <si>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</si>
  <si>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</si>
  <si>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</si>
  <si>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</si>
  <si>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</si>
  <si>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</si>
  <si>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</si>
  <si>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</si>
  <si>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</si>
  <si>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</si>
  <si>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</si>
  <si>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</si>
  <si>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</si>
  <si>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</si>
  <si>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</si>
  <si>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</si>
  <si>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</si>
  <si>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</si>
  <si>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</si>
  <si>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</si>
  <si>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</si>
  <si>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</si>
  <si>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</si>
  <si>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</si>
  <si>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</si>
  <si>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</si>
  <si>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</si>
  <si>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</si>
  <si>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</si>
  <si>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</si>
  <si>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</si>
  <si>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</si>
  <si>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</si>
  <si>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</si>
  <si>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</si>
  <si>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</si>
  <si>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</si>
  <si>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</si>
  <si>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</si>
  <si>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</si>
  <si>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</si>
  <si>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</si>
  <si>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</si>
  <si>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</si>
  <si>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</si>
  <si>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</si>
  <si>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</si>
  <si>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</si>
  <si>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</si>
  <si>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</si>
  <si>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</si>
  <si>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</si>
  <si>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</si>
  <si>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</si>
  <si>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</si>
  <si>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</si>
  <si>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</si>
  <si>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</si>
  <si>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</si>
  <si>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</si>
  <si>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</si>
  <si>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</si>
  <si>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</si>
  <si>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</si>
  <si>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</si>
  <si>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</si>
  <si>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</si>
  <si>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</si>
  <si>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</si>
  <si>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</si>
  <si>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</si>
  <si>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</si>
  <si>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</si>
  <si>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</si>
  <si>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</si>
  <si>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</si>
  <si>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</si>
  <si>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</si>
  <si>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</si>
  <si>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</si>
  <si>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</si>
  <si>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</si>
  <si>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</si>
  <si>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</si>
  <si>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</si>
  <si>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</si>
  <si>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</si>
  <si>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Artimaviricota</t>
  </si>
  <si>
    <t>Riboviria</t>
  </si>
  <si>
    <t>Orthornavirae</t>
  </si>
  <si>
    <t>Hakuzoviridae</t>
  </si>
  <si>
    <t xml:space="preserve">after Hakuzo (White elephant) </t>
  </si>
  <si>
    <t>Atsuirnavirus</t>
  </si>
  <si>
    <t>Furtirnaviricetes</t>
  </si>
  <si>
    <t>after furtivus, Latin for hidden, secret, and RNA, referring to the genome type</t>
  </si>
  <si>
    <t>Divaquavirales</t>
  </si>
  <si>
    <t>after diverse and aquatic, referring to the broad distribution of these viruses in aquatic ecosystems</t>
  </si>
  <si>
    <t>after atsui, hot in Japanese, and RNA</t>
  </si>
  <si>
    <t>RNA1: BTCN01000001, RNA2: BTCN01000005</t>
  </si>
  <si>
    <t>hot spring RNA virus 1</t>
  </si>
  <si>
    <t>HsRV1</t>
  </si>
  <si>
    <t>Atsuirnavirus caloris</t>
  </si>
  <si>
    <t>after Latin calor (sing. gen.): of the heat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</si>
</sst>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25" defaultRowHeight="15.5"/>
  <cols>
    <col min="1" max="1" width="2.75" customWidth="1"/>
    <col min="2" max="2" width="173.5" customWidth="1"/>
  </cols>
  <sheetData>
    <row r="1" spans="2:2" ht="37.15" customHeight="1">
      <c r="B1" s="33" t="s">
        <v>114</v>
      </c>
    </row>
    <row r="2" spans="2:2" ht="232.5">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0"/>
  <sheetViews>
    <sheetView tabSelected="1" topLeftCell="R1" zoomScale="70" zoomScaleNormal="70" workbookViewId="0">
      <pane ySplit="4" topLeftCell="A5" activePane="bottomLeft" state="frozen"/>
      <selection pane="bottomLeft" activeCell="AE10" sqref="AE10"/>
    </sheetView>
  </sheetViews>
  <sheetFormatPr defaultColWidth="11.25" defaultRowHeight="15.5"/>
  <cols>
    <col min="1" max="1" width="15" style="2" bestFit="1" customWidth="1"/>
    <col min="2" max="2" width="9" style="2" bestFit="1" customWidth="1"/>
    <col min="3" max="3" width="8.25" style="2" bestFit="1" customWidth="1"/>
    <col min="4" max="4" width="11.25" style="2" bestFit="1" customWidth="1"/>
    <col min="5" max="15" width="10.75" style="2"/>
    <col min="16" max="16" width="17" style="14" customWidth="1"/>
    <col min="17" max="29" width="10.75" style="14"/>
    <col min="30" max="30" width="10.75" style="26"/>
    <col min="31" max="31" width="31.25" style="4" customWidth="1"/>
    <col min="32" max="32" width="27.75" style="4" customWidth="1"/>
    <col min="33" max="33" width="16.25" style="4" customWidth="1"/>
    <col min="34" max="34" width="27.25" style="4" bestFit="1" customWidth="1"/>
    <col min="35" max="35" width="17.25" style="4" bestFit="1" customWidth="1"/>
    <col min="36" max="36" width="20.25" style="4" bestFit="1" customWidth="1"/>
    <col min="37" max="37" width="12.5" style="4" bestFit="1" customWidth="1"/>
    <col min="38" max="39" width="10.75" style="15"/>
    <col min="40" max="40" width="56.75" style="1" customWidth="1"/>
  </cols>
  <sheetData>
    <row r="1" spans="1:41" s="17" customFormat="1" ht="23.5">
      <c r="A1" s="18" t="s">
        <v>81</v>
      </c>
      <c r="B1" s="46" t="s">
        <v>112</v>
      </c>
      <c r="C1" s="46"/>
      <c r="D1" s="46"/>
      <c r="E1" s="47" t="str">
        <f ca="1">IF(LEN(cellFilenameFormatErrors)=0,LEFT(cellBaseFilename,9),"Code is automatically derived from the filename: 'YEAR.###X.[STATUS.][v#.]DESCRIPTION.xlsx', X=SC code")</f>
        <v>2024.039D</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28</v>
      </c>
      <c r="AE1" s="25" t="str" cm="1">
        <f t="array" aca="1" ref="AE1" ca="1">MID(CELL("filename",'Proposal Template'!$B$1),SEARCH("[",CELL("filename",'Proposal Template'!$B$1))+1, SEARCH("]",CELL("filename",'Proposal Template'!$B$1))-SEARCH("[",CELL("filename",'Proposal Template'!$B$1))-1)</f>
        <v>2024.039D.N.v1.Artimaviricota_np.xlsx</v>
      </c>
      <c r="AF1" s="23"/>
      <c r="AG1" s="16"/>
      <c r="AH1" s="16"/>
      <c r="AI1" s="16"/>
      <c r="AJ1" s="16"/>
      <c r="AK1" s="16"/>
      <c r="AL1" s="16"/>
      <c r="AM1" s="16"/>
      <c r="AN1" s="16"/>
      <c r="AO1"/>
    </row>
    <row r="2" spans="1:41" ht="18.5">
      <c r="A2" s="18" t="s">
        <v>115</v>
      </c>
      <c r="B2" s="46" t="s">
        <v>111</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DNA viruses and Retroviruses (D)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28</v>
      </c>
      <c r="AE2" s="24" t="str">
        <f ca="1">MID(AE1,9,1)</f>
        <v>D</v>
      </c>
      <c r="AF2" s="24" t="str">
        <f ca="1">VLOOKUP(AE2,studySectionCodeLUT,2,FALSE)</f>
        <v>Animal DNA viruses and Retroviruses (D) proposals</v>
      </c>
      <c r="AG2" s="3"/>
      <c r="AH2" s="3"/>
      <c r="AI2" s="3"/>
      <c r="AJ2" s="3"/>
      <c r="AK2" s="3"/>
      <c r="AL2" s="3"/>
      <c r="AM2" s="3"/>
      <c r="AN2" s="3"/>
    </row>
    <row r="3" spans="1:41" ht="36" customHeight="1">
      <c r="A3" s="41" t="s">
        <v>21</v>
      </c>
      <c r="B3" s="41"/>
      <c r="C3" s="41"/>
      <c r="D3" s="41"/>
      <c r="E3" s="41"/>
      <c r="F3" s="41"/>
      <c r="G3" s="41"/>
      <c r="H3" s="41"/>
      <c r="I3" s="41"/>
      <c r="J3" s="41"/>
      <c r="K3" s="41"/>
      <c r="L3" s="41"/>
      <c r="M3" s="41"/>
      <c r="N3" s="41"/>
      <c r="O3" s="41"/>
      <c r="P3" s="42" t="s">
        <v>22</v>
      </c>
      <c r="Q3" s="42"/>
      <c r="R3" s="42"/>
      <c r="S3" s="42"/>
      <c r="T3" s="42"/>
      <c r="U3" s="42"/>
      <c r="V3" s="42"/>
      <c r="W3" s="42"/>
      <c r="X3" s="42"/>
      <c r="Y3" s="42"/>
      <c r="Z3" s="42"/>
      <c r="AA3" s="42"/>
      <c r="AB3" s="42"/>
      <c r="AC3" s="42"/>
      <c r="AD3" s="42"/>
      <c r="AE3" s="43" t="s">
        <v>110</v>
      </c>
      <c r="AF3" s="44"/>
      <c r="AG3" s="44"/>
      <c r="AH3" s="44"/>
      <c r="AI3" s="44"/>
      <c r="AJ3" s="44"/>
      <c r="AK3" s="45"/>
      <c r="AL3" s="35" t="s">
        <v>109</v>
      </c>
      <c r="AM3" s="36"/>
      <c r="AN3" s="31" t="s">
        <v>23</v>
      </c>
    </row>
    <row r="4" spans="1:41" s="8" customFormat="1" ht="31.9"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34" t="s">
        <v>117</v>
      </c>
      <c r="R5" s="34" t="s">
        <v>118</v>
      </c>
      <c r="T5" s="34" t="s">
        <v>116</v>
      </c>
      <c r="AL5" s="15" t="s">
        <v>27</v>
      </c>
      <c r="AM5" s="15" t="s">
        <v>57</v>
      </c>
    </row>
    <row r="6" spans="1:41">
      <c r="P6" s="34" t="s">
        <v>117</v>
      </c>
      <c r="R6" s="34" t="s">
        <v>118</v>
      </c>
      <c r="T6" s="34" t="s">
        <v>116</v>
      </c>
      <c r="V6" s="14" t="s">
        <v>122</v>
      </c>
      <c r="AL6" s="15" t="s">
        <v>27</v>
      </c>
      <c r="AM6" s="15" t="s">
        <v>54</v>
      </c>
      <c r="AN6" s="1" t="s">
        <v>123</v>
      </c>
    </row>
    <row r="7" spans="1:41">
      <c r="P7" s="34" t="s">
        <v>117</v>
      </c>
      <c r="R7" s="34" t="s">
        <v>118</v>
      </c>
      <c r="T7" s="34" t="s">
        <v>116</v>
      </c>
      <c r="V7" s="14" t="s">
        <v>122</v>
      </c>
      <c r="X7" s="14" t="s">
        <v>124</v>
      </c>
      <c r="AL7" s="15" t="s">
        <v>27</v>
      </c>
      <c r="AM7" s="15" t="s">
        <v>49</v>
      </c>
      <c r="AN7" s="1" t="s">
        <v>125</v>
      </c>
    </row>
    <row r="8" spans="1:41">
      <c r="P8" s="34" t="s">
        <v>117</v>
      </c>
      <c r="R8" s="34" t="s">
        <v>118</v>
      </c>
      <c r="T8" s="34" t="s">
        <v>116</v>
      </c>
      <c r="V8" s="14" t="s">
        <v>122</v>
      </c>
      <c r="X8" s="14" t="s">
        <v>124</v>
      </c>
      <c r="Z8" s="14" t="s">
        <v>119</v>
      </c>
      <c r="AL8" s="15" t="s">
        <v>27</v>
      </c>
      <c r="AM8" s="15" t="s">
        <v>42</v>
      </c>
      <c r="AN8" s="1" t="s">
        <v>120</v>
      </c>
    </row>
    <row r="9" spans="1:41">
      <c r="P9" s="34" t="s">
        <v>117</v>
      </c>
      <c r="R9" s="34" t="s">
        <v>118</v>
      </c>
      <c r="T9" s="34" t="s">
        <v>116</v>
      </c>
      <c r="V9" s="14" t="s">
        <v>122</v>
      </c>
      <c r="X9" s="14" t="s">
        <v>124</v>
      </c>
      <c r="Z9" s="14" t="s">
        <v>119</v>
      </c>
      <c r="AB9" s="14" t="s">
        <v>121</v>
      </c>
      <c r="AL9" s="15" t="s">
        <v>27</v>
      </c>
      <c r="AM9" s="15" t="s">
        <v>35</v>
      </c>
      <c r="AN9" s="1" t="s">
        <v>126</v>
      </c>
    </row>
    <row r="10" spans="1:41">
      <c r="P10" s="14" t="s">
        <v>117</v>
      </c>
      <c r="R10" s="14" t="s">
        <v>118</v>
      </c>
      <c r="T10" s="14" t="s">
        <v>116</v>
      </c>
      <c r="V10" s="14" t="s">
        <v>122</v>
      </c>
      <c r="X10" s="14" t="s">
        <v>124</v>
      </c>
      <c r="Z10" s="14" t="s">
        <v>119</v>
      </c>
      <c r="AB10" s="14" t="s">
        <v>121</v>
      </c>
      <c r="AD10" s="26" t="s">
        <v>130</v>
      </c>
      <c r="AE10" s="4" t="s">
        <v>127</v>
      </c>
      <c r="AF10" s="4" t="s">
        <v>128</v>
      </c>
      <c r="AG10" s="4" t="s">
        <v>129</v>
      </c>
      <c r="AI10" s="4" t="s">
        <v>24</v>
      </c>
      <c r="AJ10" s="4" t="s">
        <v>50</v>
      </c>
      <c r="AK10" s="4" t="s">
        <v>36</v>
      </c>
      <c r="AL10" s="15" t="s">
        <v>27</v>
      </c>
      <c r="AM10" s="15" t="s">
        <v>28</v>
      </c>
      <c r="AN10" s="1" t="s">
        <v>131</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3">
      <formula>ROW(A1)&gt;5</formula>
    </cfRule>
  </conditionalFormatting>
  <conditionalFormatting sqref="P6:T6 P1:P1048573 Q3:AC1048573 P7:V9">
    <cfRule type="expression" dxfId="4" priority="5">
      <formula>AND(NOT(ISBLANK(P1)),COUNTA(Q1:$AD1)=0)</formula>
    </cfRule>
  </conditionalFormatting>
  <conditionalFormatting sqref="P4:AC1048576">
    <cfRule type="containsText" dxfId="3" priority="4" operator="containsText" text=" ">
      <formula>NOT(ISERROR(SEARCH(" ",P4)))</formula>
    </cfRule>
  </conditionalFormatting>
  <conditionalFormatting sqref="P1048574:AC1048576">
    <cfRule type="expression" dxfId="2" priority="24">
      <formula>AND(NOT(ISBLANK(P1048574)),COUNTA(Q1048574:$AD1048575)=0)</formula>
    </cfRule>
  </conditionalFormatting>
  <conditionalFormatting sqref="AD1:AD1048576">
    <cfRule type="expression" dxfId="1" priority="19">
      <formula>NOT(OR(OR(AD1="",AD1="Species"),_xlfn.CONCAT(AB1," ")=LEFT(AD1,LEN(AB1)+1)))</formula>
    </cfRule>
  </conditionalFormatting>
  <conditionalFormatting sqref="AM4:AM1048576">
    <cfRule type="expression" dxfId="0" priority="21">
      <formula>NOT(AM4=proposedRank)</formula>
    </cfRule>
  </conditionalFormatting>
  <dataValidations count="6">
    <dataValidation type="custom" allowBlank="1" showInputMessage="1" showErrorMessage="1" errorTitle="Binomial Naming" error="Species name must start with the name of it's genus." promptTitle="binomial" sqref="AD5:AD9 AD14:AD1048576" xr:uid="{631B3CC7-A56E-4159-B5BF-18D9C49E8786}">
      <formula1>OR(LEFT(AD1,LEN(AB1))=AB1,AD1="Species")</formula1>
    </dataValidation>
    <dataValidation type="custom" allowBlank="1" showInputMessage="1" showErrorMessage="1" errorTitle="Binomial Naming" error="Species name must start with the name of it's genus." promptTitle="binomial" sqref="AD4" xr:uid="{7359B866-710A-4F5E-B2D6-60125B7D7F5B}">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Q3:AC1048576 P1:P1048576" xr:uid="{830E9C55-CCB8-4577-B133-4BEE8695C553}"/>
    <dataValidation type="custom" allowBlank="1" showInputMessage="1" showErrorMessage="1" errorTitle="Binomial Naming" error="Species name must start with the name of it's genus." promptTitle="binomial" sqref="AD10:AD12" xr:uid="{2E3549E5-E817-4D07-BFE1-EF3F10D5E715}">
      <formula1>OR(LEFT(AD7,LEN(AB7))=AB7,AD7="Species")</formula1>
    </dataValidation>
    <dataValidation type="custom" allowBlank="1" showInputMessage="1" showErrorMessage="1" errorTitle="Binomial Naming" error="Species name must start with the name of it's genus." promptTitle="binomial" sqref="AD13" xr:uid="{8F54D7B0-BE6D-45DF-9E3C-0DF6B79F41FD}">
      <formula1>OR(LEFT(#REF!,LEN(#REF!))=#REF!,#REF!="Species")</formula1>
    </dataValidation>
    <dataValidation type="custom" allowBlank="1" showInputMessage="1" showErrorMessage="1" errorTitle="Binomial Naming" error="Species name must start with the name of it's genus." promptTitle="binomial" sqref="AD1:AD3" xr:uid="{35020057-D5B2-48CA-8ABE-EFA786F788C8}">
      <formula1>OR(LEFT(AD1048572,LEN(AB1048572))=AB1048572,AD1048572="Species")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F981319B-6DD0-4E3D-B46E-5936D9F762C5}">
          <x14:formula1>
            <xm:f>'Menu Items (Do not change)'!$E:$E</xm:f>
          </x14:formula1>
          <xm:sqref>AM1:AM2 AM4:AM1048576</xm:sqref>
        </x14:dataValidation>
        <x14:dataValidation type="list" errorStyle="warning" allowBlank="1" showInputMessage="1" showErrorMessage="1" xr:uid="{83F7B3E4-3B62-43C5-9071-FF48F91579D5}">
          <x14:formula1>
            <xm:f>'Menu Items (Do not change)'!$D:$D</xm:f>
          </x14:formula1>
          <xm:sqref>AL1:AL2 AL4:AL1048576</xm:sqref>
        </x14:dataValidation>
        <x14:dataValidation type="list" allowBlank="1" showInputMessage="1" showErrorMessage="1" xr:uid="{410B07B2-CDB9-4B91-B00C-EADB18F39285}">
          <x14:formula1>
            <xm:f>'Menu Items (Do not change)'!$A:$A</xm:f>
          </x14:formula1>
          <xm:sqref>AI1:AI1048576</xm:sqref>
        </x14:dataValidation>
        <x14:dataValidation type="list" allowBlank="1" showInputMessage="1" showErrorMessage="1" xr:uid="{73F84A26-FC5B-4A98-A2FD-60CAC16A56D7}">
          <x14:formula1>
            <xm:f>'Menu Items (Do not change)'!$B:$B</xm:f>
          </x14:formula1>
          <xm:sqref>AJ1:AJ1048576</xm:sqref>
        </x14:dataValidation>
        <x14:dataValidation type="list" allowBlank="1" showInputMessage="1" showErrorMessage="1" xr:uid="{7E363B6C-63D8-490E-BF43-5BC558AE3782}">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25" defaultRowHeight="15.5"/>
  <cols>
    <col min="1" max="1" width="16" bestFit="1" customWidth="1"/>
    <col min="2" max="2" width="18.75" bestFit="1" customWidth="1"/>
    <col min="3" max="3" width="22.75" bestFit="1" customWidth="1"/>
    <col min="4" max="5" width="13.25" bestFit="1" customWidth="1"/>
    <col min="6" max="6" width="2.75" customWidth="1"/>
    <col min="7" max="7" width="43.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Peter Simmonds</cp:lastModifiedBy>
  <dcterms:created xsi:type="dcterms:W3CDTF">2023-02-08T19:24:03Z</dcterms:created>
  <dcterms:modified xsi:type="dcterms:W3CDTF">2024-07-12T09:37:31Z</dcterms:modified>
</cp:coreProperties>
</file>